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510" windowHeight="14295"/>
  </bookViews>
  <sheets>
    <sheet name="P NJ&gt;M" sheetId="2" r:id="rId1"/>
    <sheet name="P M&gt;NJ" sheetId="4" r:id="rId2"/>
    <sheet name="S W&gt;M" sheetId="5" r:id="rId3"/>
    <sheet name="S M&gt;W" sheetId="6" r:id="rId4"/>
    <sheet name="N W&gt;M " sheetId="7" r:id="rId5"/>
    <sheet name="N M&gt;W" sheetId="8" r:id="rId6"/>
  </sheets>
  <definedNames>
    <definedName name="_xlnm.Print_Area" localSheetId="5">'N M&gt;W'!$A$1:$AM$55</definedName>
    <definedName name="_xlnm.Print_Area" localSheetId="4">'N W&gt;M '!$A$1:$AB$55</definedName>
    <definedName name="_xlnm.Print_Area" localSheetId="1">'P M&gt;NJ'!$A$1:$AD$67</definedName>
    <definedName name="_xlnm.Print_Area" localSheetId="0">'P NJ&gt;M'!$A$1:$AI$67</definedName>
    <definedName name="_xlnm.Print_Area" localSheetId="3">'S M&gt;W'!$A$1:$AM$55</definedName>
    <definedName name="_xlnm.Print_Area" localSheetId="2">'S W&gt;M'!$A$1:$AB$55</definedName>
    <definedName name="_xlnm.Print_Titles" localSheetId="5">'N M&gt;W'!$1:$5</definedName>
    <definedName name="_xlnm.Print_Titles" localSheetId="4">'N W&gt;M '!$1:$5</definedName>
    <definedName name="_xlnm.Print_Titles" localSheetId="1">'P M&gt;NJ'!$1:$5</definedName>
    <definedName name="_xlnm.Print_Titles" localSheetId="0">'P NJ&gt;M'!$1:$5</definedName>
    <definedName name="_xlnm.Print_Titles" localSheetId="3">'S M&gt;W'!$1:$5</definedName>
    <definedName name="_xlnm.Print_Titles" localSheetId="2">'S W&gt;M'!$1:$5</definedName>
  </definedNames>
  <calcPr calcId="144525"/>
</workbook>
</file>

<file path=xl/calcChain.xml><?xml version="1.0" encoding="utf-8"?>
<calcChain xmlns="http://schemas.openxmlformats.org/spreadsheetml/2006/main">
  <c r="AP55" i="8" l="1"/>
  <c r="AP54" i="8"/>
  <c r="AP53" i="8"/>
  <c r="AP52" i="8"/>
  <c r="AP51" i="8"/>
  <c r="AP50" i="8"/>
  <c r="AP49" i="8"/>
  <c r="AP48" i="8"/>
  <c r="AP47" i="8"/>
  <c r="AP46" i="8"/>
  <c r="AP45" i="8"/>
  <c r="AP44" i="8"/>
  <c r="AP43" i="8"/>
  <c r="AP42" i="8"/>
  <c r="AP41" i="8"/>
  <c r="AP40" i="8"/>
  <c r="AP39" i="8"/>
  <c r="AP38" i="8"/>
  <c r="AP37" i="8"/>
  <c r="AP36" i="8"/>
  <c r="AP35" i="8"/>
  <c r="AP34" i="8"/>
  <c r="AP33" i="8"/>
  <c r="AP32" i="8"/>
  <c r="AP31" i="8"/>
  <c r="AP30" i="8"/>
  <c r="AP29" i="8"/>
  <c r="AP28" i="8"/>
  <c r="AP27" i="8"/>
  <c r="AP26" i="8"/>
  <c r="AP25" i="8"/>
  <c r="AP24" i="8"/>
  <c r="AP23" i="8"/>
  <c r="AP22" i="8"/>
  <c r="AP21" i="8"/>
  <c r="AP20" i="8"/>
  <c r="AP19" i="8"/>
  <c r="AP18" i="8"/>
  <c r="AP17" i="8"/>
  <c r="AP16" i="8"/>
  <c r="AP15" i="8"/>
  <c r="AP14" i="8"/>
  <c r="AP13" i="8"/>
  <c r="AP12" i="8"/>
  <c r="AP11" i="8"/>
  <c r="AP10" i="8"/>
  <c r="AP9" i="8"/>
  <c r="AP8" i="8"/>
  <c r="AP56" i="8" s="1"/>
  <c r="AP7" i="8"/>
  <c r="AP6" i="8"/>
  <c r="AP56" i="6"/>
  <c r="AP9" i="6"/>
  <c r="AP10" i="6"/>
  <c r="AP11" i="6"/>
  <c r="AP12" i="6"/>
  <c r="AP13" i="6"/>
  <c r="AP14" i="6"/>
  <c r="AP15" i="6"/>
  <c r="AP16" i="6"/>
  <c r="AP17" i="6"/>
  <c r="AP18" i="6"/>
  <c r="AP19" i="6"/>
  <c r="AP20" i="6"/>
  <c r="AP21" i="6"/>
  <c r="AP22" i="6"/>
  <c r="AP23" i="6"/>
  <c r="AP24" i="6"/>
  <c r="AP25" i="6"/>
  <c r="AP26" i="6"/>
  <c r="AP27" i="6"/>
  <c r="AP28" i="6"/>
  <c r="AP29" i="6"/>
  <c r="AP30" i="6"/>
  <c r="AP31" i="6"/>
  <c r="AP32" i="6"/>
  <c r="AP33" i="6"/>
  <c r="AP34" i="6"/>
  <c r="AP35" i="6"/>
  <c r="AP36" i="6"/>
  <c r="AP37" i="6"/>
  <c r="AP38" i="6"/>
  <c r="AP39" i="6"/>
  <c r="AP40" i="6"/>
  <c r="AP41" i="6"/>
  <c r="AP42" i="6"/>
  <c r="AP43" i="6"/>
  <c r="AP44" i="6"/>
  <c r="AP45" i="6"/>
  <c r="AP46" i="6"/>
  <c r="AP47" i="6"/>
  <c r="AP48" i="6"/>
  <c r="AP49" i="6"/>
  <c r="AP50" i="6"/>
  <c r="AP51" i="6"/>
  <c r="AP52" i="6"/>
  <c r="AP53" i="6"/>
  <c r="AP54" i="6"/>
  <c r="AP55" i="6"/>
  <c r="AP6" i="6"/>
  <c r="AP7" i="6"/>
  <c r="AP8" i="6"/>
  <c r="AE55" i="7"/>
  <c r="AE54" i="7"/>
  <c r="AE53" i="7"/>
  <c r="AE52" i="7"/>
  <c r="AE51" i="7"/>
  <c r="AE50" i="7"/>
  <c r="AE49" i="7"/>
  <c r="AE48" i="7"/>
  <c r="AE47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56" i="7" s="1"/>
  <c r="AE7" i="7"/>
  <c r="AE6" i="7"/>
  <c r="AE5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6" i="5"/>
  <c r="AG6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8" i="4"/>
  <c r="AG7" i="4"/>
  <c r="AG6" i="4"/>
  <c r="AL6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" i="2"/>
  <c r="AL7" i="2"/>
  <c r="AL8" i="2"/>
  <c r="AM7" i="8" l="1"/>
  <c r="U8" i="8"/>
  <c r="V8" i="8"/>
  <c r="W8" i="8" s="1"/>
  <c r="X8" i="8" s="1"/>
  <c r="Y8" i="8" s="1"/>
  <c r="Z8" i="8" s="1"/>
  <c r="AA8" i="8" s="1"/>
  <c r="AB8" i="8" s="1"/>
  <c r="AC8" i="8" s="1"/>
  <c r="AD8" i="8" s="1"/>
  <c r="AM13" i="8"/>
  <c r="C14" i="8"/>
  <c r="D14" i="8"/>
  <c r="AM19" i="8"/>
  <c r="J20" i="8"/>
  <c r="K20" i="8"/>
  <c r="L20" i="8" s="1"/>
  <c r="AM25" i="8"/>
  <c r="J26" i="8"/>
  <c r="AM31" i="8"/>
  <c r="C32" i="8"/>
  <c r="D32" i="8" s="1"/>
  <c r="AM37" i="8"/>
  <c r="J38" i="8"/>
  <c r="K38" i="8"/>
  <c r="L38" i="8"/>
  <c r="M38" i="8" s="1"/>
  <c r="AM43" i="8"/>
  <c r="J44" i="8"/>
  <c r="K44" i="8" s="1"/>
  <c r="AM49" i="8"/>
  <c r="C50" i="8"/>
  <c r="D50" i="8"/>
  <c r="J50" i="8"/>
  <c r="K50" i="8"/>
  <c r="D54" i="8"/>
  <c r="E54" i="8"/>
  <c r="F54" i="8"/>
  <c r="G54" i="8"/>
  <c r="H54" i="8"/>
  <c r="I54" i="8"/>
  <c r="AM54" i="8" s="1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C55" i="8"/>
  <c r="D55" i="8"/>
  <c r="AM55" i="8" s="1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B7" i="7"/>
  <c r="C8" i="7"/>
  <c r="D8" i="7" s="1"/>
  <c r="M8" i="7" s="1"/>
  <c r="AB13" i="7"/>
  <c r="E14" i="7"/>
  <c r="F14" i="7" s="1"/>
  <c r="G14" i="7" s="1"/>
  <c r="H14" i="7" s="1"/>
  <c r="I14" i="7" s="1"/>
  <c r="J14" i="7" s="1"/>
  <c r="K14" i="7" s="1"/>
  <c r="L14" i="7" s="1"/>
  <c r="M14" i="7" s="1"/>
  <c r="N14" i="7" s="1"/>
  <c r="O14" i="7" s="1"/>
  <c r="P14" i="7" s="1"/>
  <c r="Q14" i="7" s="1"/>
  <c r="R14" i="7" s="1"/>
  <c r="V14" i="7" s="1"/>
  <c r="W14" i="7" s="1"/>
  <c r="X14" i="7" s="1"/>
  <c r="Y14" i="7" s="1"/>
  <c r="Z14" i="7" s="1"/>
  <c r="AA14" i="7" s="1"/>
  <c r="AB19" i="7"/>
  <c r="M20" i="7"/>
  <c r="N20" i="7"/>
  <c r="O20" i="7" s="1"/>
  <c r="P20" i="7" s="1"/>
  <c r="Q20" i="7" s="1"/>
  <c r="R20" i="7" s="1"/>
  <c r="V20" i="7" s="1"/>
  <c r="W20" i="7" s="1"/>
  <c r="X20" i="7" s="1"/>
  <c r="Y20" i="7" s="1"/>
  <c r="AB25" i="7"/>
  <c r="E26" i="7"/>
  <c r="F26" i="7"/>
  <c r="G26" i="7" s="1"/>
  <c r="AB31" i="7"/>
  <c r="E32" i="7"/>
  <c r="F32" i="7"/>
  <c r="G32" i="7"/>
  <c r="H32" i="7" s="1"/>
  <c r="I32" i="7" s="1"/>
  <c r="J32" i="7" s="1"/>
  <c r="K32" i="7" s="1"/>
  <c r="L32" i="7" s="1"/>
  <c r="M32" i="7" s="1"/>
  <c r="N32" i="7" s="1"/>
  <c r="O32" i="7" s="1"/>
  <c r="P32" i="7" s="1"/>
  <c r="Q32" i="7" s="1"/>
  <c r="R32" i="7" s="1"/>
  <c r="V32" i="7" s="1"/>
  <c r="W32" i="7" s="1"/>
  <c r="X32" i="7" s="1"/>
  <c r="Y32" i="7" s="1"/>
  <c r="Z32" i="7" s="1"/>
  <c r="AA32" i="7" s="1"/>
  <c r="AB37" i="7"/>
  <c r="E38" i="7"/>
  <c r="F38" i="7" s="1"/>
  <c r="G38" i="7" s="1"/>
  <c r="H38" i="7" s="1"/>
  <c r="I38" i="7" s="1"/>
  <c r="J38" i="7" s="1"/>
  <c r="K38" i="7" s="1"/>
  <c r="L38" i="7" s="1"/>
  <c r="M38" i="7" s="1"/>
  <c r="N38" i="7" s="1"/>
  <c r="O38" i="7" s="1"/>
  <c r="P38" i="7" s="1"/>
  <c r="Q38" i="7" s="1"/>
  <c r="R38" i="7" s="1"/>
  <c r="V38" i="7" s="1"/>
  <c r="W38" i="7" s="1"/>
  <c r="X38" i="7" s="1"/>
  <c r="Y38" i="7" s="1"/>
  <c r="AB43" i="7"/>
  <c r="E44" i="7"/>
  <c r="F44" i="7" s="1"/>
  <c r="G44" i="7" s="1"/>
  <c r="H44" i="7" s="1"/>
  <c r="I44" i="7" s="1"/>
  <c r="J44" i="7" s="1"/>
  <c r="K44" i="7" s="1"/>
  <c r="L44" i="7" s="1"/>
  <c r="M44" i="7" s="1"/>
  <c r="N44" i="7" s="1"/>
  <c r="O44" i="7" s="1"/>
  <c r="P44" i="7" s="1"/>
  <c r="Q44" i="7" s="1"/>
  <c r="R44" i="7" s="1"/>
  <c r="V44" i="7" s="1"/>
  <c r="W44" i="7" s="1"/>
  <c r="X44" i="7" s="1"/>
  <c r="Y44" i="7" s="1"/>
  <c r="AB49" i="7"/>
  <c r="M50" i="7"/>
  <c r="N50" i="7" s="1"/>
  <c r="O50" i="7" s="1"/>
  <c r="P50" i="7" s="1"/>
  <c r="Q50" i="7" s="1"/>
  <c r="R50" i="7" s="1"/>
  <c r="V50" i="7" s="1"/>
  <c r="W50" i="7" s="1"/>
  <c r="X50" i="7" s="1"/>
  <c r="Y50" i="7" s="1"/>
  <c r="Z50" i="7" s="1"/>
  <c r="AA50" i="7" s="1"/>
  <c r="D54" i="7"/>
  <c r="F54" i="7"/>
  <c r="G54" i="7"/>
  <c r="H54" i="7"/>
  <c r="AB54" i="7" s="1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C55" i="7"/>
  <c r="D55" i="7"/>
  <c r="E55" i="7"/>
  <c r="F55" i="7"/>
  <c r="AB55" i="7" s="1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M7" i="6"/>
  <c r="U8" i="6"/>
  <c r="V8" i="6"/>
  <c r="W8" i="6" s="1"/>
  <c r="X8" i="6" s="1"/>
  <c r="Y8" i="6" s="1"/>
  <c r="Z8" i="6" s="1"/>
  <c r="AA8" i="6" s="1"/>
  <c r="AB8" i="6" s="1"/>
  <c r="AC8" i="6" s="1"/>
  <c r="AD8" i="6" s="1"/>
  <c r="AM13" i="6"/>
  <c r="C14" i="6"/>
  <c r="D14" i="6" s="1"/>
  <c r="AM19" i="6"/>
  <c r="K20" i="6"/>
  <c r="L20" i="6" s="1"/>
  <c r="AM25" i="6"/>
  <c r="K26" i="6"/>
  <c r="L26" i="6" s="1"/>
  <c r="M26" i="6" s="1"/>
  <c r="N26" i="6" s="1"/>
  <c r="O26" i="6" s="1"/>
  <c r="P26" i="6" s="1"/>
  <c r="Q26" i="6" s="1"/>
  <c r="R26" i="6" s="1"/>
  <c r="S26" i="6" s="1"/>
  <c r="T26" i="6" s="1"/>
  <c r="U26" i="6" s="1"/>
  <c r="V26" i="6" s="1"/>
  <c r="W26" i="6" s="1"/>
  <c r="X26" i="6" s="1"/>
  <c r="Y26" i="6" s="1"/>
  <c r="Z26" i="6" s="1"/>
  <c r="AA26" i="6" s="1"/>
  <c r="AB26" i="6" s="1"/>
  <c r="AC26" i="6" s="1"/>
  <c r="AD26" i="6" s="1"/>
  <c r="AM31" i="6"/>
  <c r="C32" i="6"/>
  <c r="D32" i="6"/>
  <c r="J32" i="6"/>
  <c r="K32" i="6" s="1"/>
  <c r="L32" i="6" s="1"/>
  <c r="M32" i="6" s="1"/>
  <c r="Q32" i="6" s="1"/>
  <c r="R32" i="6" s="1"/>
  <c r="S32" i="6" s="1"/>
  <c r="T32" i="6" s="1"/>
  <c r="U32" i="6" s="1"/>
  <c r="V32" i="6" s="1"/>
  <c r="W32" i="6" s="1"/>
  <c r="X32" i="6" s="1"/>
  <c r="Y32" i="6" s="1"/>
  <c r="Z32" i="6" s="1"/>
  <c r="AA32" i="6" s="1"/>
  <c r="AB32" i="6" s="1"/>
  <c r="AC32" i="6" s="1"/>
  <c r="AD32" i="6" s="1"/>
  <c r="AM37" i="6"/>
  <c r="J38" i="6"/>
  <c r="K38" i="6" s="1"/>
  <c r="AM43" i="6"/>
  <c r="J44" i="6"/>
  <c r="K44" i="6" s="1"/>
  <c r="L44" i="6" s="1"/>
  <c r="M44" i="6" s="1"/>
  <c r="Q44" i="6" s="1"/>
  <c r="R44" i="6" s="1"/>
  <c r="S44" i="6" s="1"/>
  <c r="T44" i="6" s="1"/>
  <c r="U44" i="6" s="1"/>
  <c r="AM49" i="6"/>
  <c r="C50" i="6"/>
  <c r="D50" i="6" s="1"/>
  <c r="J50" i="6" s="1"/>
  <c r="K50" i="6" s="1"/>
  <c r="L50" i="6" s="1"/>
  <c r="M50" i="6" s="1"/>
  <c r="Q50" i="6" s="1"/>
  <c r="R50" i="6" s="1"/>
  <c r="S50" i="6" s="1"/>
  <c r="T50" i="6" s="1"/>
  <c r="AE50" i="6" s="1"/>
  <c r="AF50" i="6" s="1"/>
  <c r="AG50" i="6" s="1"/>
  <c r="AH50" i="6" s="1"/>
  <c r="AI50" i="6" s="1"/>
  <c r="AJ50" i="6" s="1"/>
  <c r="AK50" i="6" s="1"/>
  <c r="AL50" i="6" s="1"/>
  <c r="D54" i="6"/>
  <c r="E54" i="6"/>
  <c r="F54" i="6"/>
  <c r="G54" i="6"/>
  <c r="H54" i="6"/>
  <c r="I54" i="6"/>
  <c r="J54" i="6"/>
  <c r="K54" i="6"/>
  <c r="L54" i="6"/>
  <c r="M54" i="6"/>
  <c r="N54" i="6"/>
  <c r="AM54" i="6" s="1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C55" i="6"/>
  <c r="D55" i="6"/>
  <c r="E55" i="6"/>
  <c r="F55" i="6"/>
  <c r="G55" i="6"/>
  <c r="H55" i="6"/>
  <c r="I55" i="6"/>
  <c r="AM55" i="6" s="1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B7" i="5"/>
  <c r="C8" i="5"/>
  <c r="D8" i="5"/>
  <c r="M8" i="5" s="1"/>
  <c r="AB13" i="5"/>
  <c r="E14" i="5"/>
  <c r="F14" i="5" s="1"/>
  <c r="AB19" i="5"/>
  <c r="N20" i="5"/>
  <c r="O20" i="5" s="1"/>
  <c r="P20" i="5" s="1"/>
  <c r="Q20" i="5" s="1"/>
  <c r="R20" i="5" s="1"/>
  <c r="V20" i="5" s="1"/>
  <c r="W20" i="5" s="1"/>
  <c r="X20" i="5" s="1"/>
  <c r="Y20" i="5" s="1"/>
  <c r="AB25" i="5"/>
  <c r="E26" i="5"/>
  <c r="F26" i="5"/>
  <c r="G26" i="5" s="1"/>
  <c r="AB31" i="5"/>
  <c r="E32" i="5"/>
  <c r="F32" i="5" s="1"/>
  <c r="AB37" i="5"/>
  <c r="E38" i="5"/>
  <c r="F38" i="5" s="1"/>
  <c r="G38" i="5" s="1"/>
  <c r="H38" i="5" s="1"/>
  <c r="I38" i="5" s="1"/>
  <c r="J38" i="5" s="1"/>
  <c r="K38" i="5" s="1"/>
  <c r="L38" i="5" s="1"/>
  <c r="M38" i="5" s="1"/>
  <c r="N38" i="5" s="1"/>
  <c r="O38" i="5" s="1"/>
  <c r="P38" i="5" s="1"/>
  <c r="Q38" i="5" s="1"/>
  <c r="R38" i="5" s="1"/>
  <c r="V38" i="5" s="1"/>
  <c r="W38" i="5" s="1"/>
  <c r="X38" i="5" s="1"/>
  <c r="Y38" i="5" s="1"/>
  <c r="AB43" i="5"/>
  <c r="E44" i="5"/>
  <c r="F44" i="5" s="1"/>
  <c r="AB49" i="5"/>
  <c r="N50" i="5"/>
  <c r="O50" i="5" s="1"/>
  <c r="P50" i="5" s="1"/>
  <c r="Q50" i="5" s="1"/>
  <c r="R50" i="5" s="1"/>
  <c r="V50" i="5" s="1"/>
  <c r="W50" i="5" s="1"/>
  <c r="X50" i="5" s="1"/>
  <c r="Y50" i="5" s="1"/>
  <c r="Z50" i="5" s="1"/>
  <c r="AA50" i="5" s="1"/>
  <c r="D54" i="5"/>
  <c r="F54" i="5"/>
  <c r="G54" i="5"/>
  <c r="AB54" i="5" s="1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C55" i="5"/>
  <c r="D55" i="5"/>
  <c r="E55" i="5"/>
  <c r="AB55" i="5" s="1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G32" i="5" l="1"/>
  <c r="H32" i="5" s="1"/>
  <c r="I32" i="5" s="1"/>
  <c r="J32" i="5" s="1"/>
  <c r="K32" i="5" s="1"/>
  <c r="L32" i="5" s="1"/>
  <c r="M32" i="5" s="1"/>
  <c r="N32" i="5" s="1"/>
  <c r="O32" i="5" s="1"/>
  <c r="P32" i="5" s="1"/>
  <c r="Q32" i="5" s="1"/>
  <c r="R32" i="5" s="1"/>
  <c r="V32" i="5" s="1"/>
  <c r="W32" i="5" s="1"/>
  <c r="X32" i="5" s="1"/>
  <c r="Y32" i="5" s="1"/>
  <c r="Z32" i="5" s="1"/>
  <c r="AA32" i="5" s="1"/>
  <c r="L38" i="6"/>
  <c r="M38" i="6" s="1"/>
  <c r="Q38" i="6" s="1"/>
  <c r="R38" i="6" s="1"/>
  <c r="S38" i="6" s="1"/>
  <c r="T38" i="6" s="1"/>
  <c r="U38" i="6" s="1"/>
  <c r="V38" i="6" s="1"/>
  <c r="W38" i="6" s="1"/>
  <c r="X38" i="6" s="1"/>
  <c r="Y38" i="6" s="1"/>
  <c r="Z38" i="6" s="1"/>
  <c r="AA38" i="6" s="1"/>
  <c r="AB38" i="6" s="1"/>
  <c r="AC38" i="6" s="1"/>
  <c r="AD38" i="6" s="1"/>
  <c r="AN38" i="6"/>
  <c r="AN20" i="6"/>
  <c r="M20" i="6"/>
  <c r="Q20" i="6" s="1"/>
  <c r="R20" i="6" s="1"/>
  <c r="S20" i="6" s="1"/>
  <c r="T20" i="6" s="1"/>
  <c r="U20" i="6" s="1"/>
  <c r="V20" i="6" s="1"/>
  <c r="W20" i="6" s="1"/>
  <c r="X20" i="6" s="1"/>
  <c r="Y20" i="6" s="1"/>
  <c r="Z20" i="6" s="1"/>
  <c r="AA20" i="6" s="1"/>
  <c r="AB20" i="6" s="1"/>
  <c r="AC20" i="6" s="1"/>
  <c r="AD20" i="6" s="1"/>
  <c r="H26" i="7"/>
  <c r="I26" i="7" s="1"/>
  <c r="J26" i="7" s="1"/>
  <c r="K26" i="7" s="1"/>
  <c r="L26" i="7" s="1"/>
  <c r="M26" i="7" s="1"/>
  <c r="N26" i="7" s="1"/>
  <c r="O26" i="7" s="1"/>
  <c r="P26" i="7" s="1"/>
  <c r="Q26" i="7" s="1"/>
  <c r="R26" i="7" s="1"/>
  <c r="S26" i="7" s="1"/>
  <c r="T26" i="7" s="1"/>
  <c r="U26" i="7" s="1"/>
  <c r="V26" i="7" s="1"/>
  <c r="W26" i="7" s="1"/>
  <c r="X26" i="7" s="1"/>
  <c r="Y26" i="7" s="1"/>
  <c r="E14" i="6"/>
  <c r="F14" i="6" s="1"/>
  <c r="G14" i="6" s="1"/>
  <c r="H14" i="6" s="1"/>
  <c r="I14" i="6" s="1"/>
  <c r="J14" i="6" s="1"/>
  <c r="K14" i="6" s="1"/>
  <c r="L14" i="6" s="1"/>
  <c r="M14" i="6" s="1"/>
  <c r="Q14" i="6" s="1"/>
  <c r="R14" i="6" s="1"/>
  <c r="S14" i="6" s="1"/>
  <c r="T14" i="6" s="1"/>
  <c r="U14" i="6" s="1"/>
  <c r="G14" i="5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V14" i="5" s="1"/>
  <c r="W14" i="5" s="1"/>
  <c r="X14" i="5" s="1"/>
  <c r="Y14" i="5" s="1"/>
  <c r="Z14" i="5" s="1"/>
  <c r="AA14" i="5" s="1"/>
  <c r="J32" i="8"/>
  <c r="K32" i="8" s="1"/>
  <c r="L32" i="8" s="1"/>
  <c r="M32" i="8" s="1"/>
  <c r="Q32" i="8" s="1"/>
  <c r="R32" i="8" s="1"/>
  <c r="S32" i="8" s="1"/>
  <c r="T32" i="8" s="1"/>
  <c r="U32" i="8" s="1"/>
  <c r="V32" i="8" s="1"/>
  <c r="W32" i="8" s="1"/>
  <c r="X32" i="8" s="1"/>
  <c r="Y32" i="8" s="1"/>
  <c r="Z32" i="8" s="1"/>
  <c r="AA32" i="8" s="1"/>
  <c r="AB32" i="8" s="1"/>
  <c r="AC32" i="8" s="1"/>
  <c r="AD32" i="8" s="1"/>
  <c r="AC26" i="5"/>
  <c r="H26" i="5"/>
  <c r="I26" i="5" s="1"/>
  <c r="J26" i="5" s="1"/>
  <c r="K26" i="5" s="1"/>
  <c r="L26" i="5" s="1"/>
  <c r="M26" i="5" s="1"/>
  <c r="N26" i="5" s="1"/>
  <c r="O26" i="5" s="1"/>
  <c r="P26" i="5" s="1"/>
  <c r="Q26" i="5" s="1"/>
  <c r="R26" i="5" s="1"/>
  <c r="S26" i="5" s="1"/>
  <c r="T26" i="5" s="1"/>
  <c r="U26" i="5" s="1"/>
  <c r="V26" i="5" s="1"/>
  <c r="W26" i="5" s="1"/>
  <c r="X26" i="5" s="1"/>
  <c r="Y26" i="5" s="1"/>
  <c r="AN32" i="6"/>
  <c r="AC32" i="7"/>
  <c r="AN44" i="8"/>
  <c r="L44" i="8"/>
  <c r="M44" i="8" s="1"/>
  <c r="Q44" i="8" s="1"/>
  <c r="R44" i="8" s="1"/>
  <c r="S44" i="8" s="1"/>
  <c r="T44" i="8" s="1"/>
  <c r="U44" i="8" s="1"/>
  <c r="G44" i="5"/>
  <c r="H44" i="5" s="1"/>
  <c r="I44" i="5" s="1"/>
  <c r="J44" i="5" s="1"/>
  <c r="K44" i="5" s="1"/>
  <c r="L44" i="5" s="1"/>
  <c r="M44" i="5" s="1"/>
  <c r="N44" i="5" s="1"/>
  <c r="O44" i="5" s="1"/>
  <c r="P44" i="5" s="1"/>
  <c r="Q44" i="5" s="1"/>
  <c r="R44" i="5" s="1"/>
  <c r="V44" i="5" s="1"/>
  <c r="W44" i="5" s="1"/>
  <c r="X44" i="5" s="1"/>
  <c r="Y44" i="5" s="1"/>
  <c r="AC44" i="5"/>
  <c r="Q38" i="8"/>
  <c r="R38" i="8" s="1"/>
  <c r="S38" i="8" s="1"/>
  <c r="T38" i="8" s="1"/>
  <c r="U38" i="8" s="1"/>
  <c r="V38" i="8" s="1"/>
  <c r="W38" i="8" s="1"/>
  <c r="X38" i="8" s="1"/>
  <c r="Y38" i="8" s="1"/>
  <c r="Z38" i="8" s="1"/>
  <c r="AA38" i="8" s="1"/>
  <c r="AB38" i="8" s="1"/>
  <c r="AC38" i="8" s="1"/>
  <c r="AD38" i="8" s="1"/>
  <c r="M20" i="8"/>
  <c r="Q20" i="8" s="1"/>
  <c r="R20" i="8" s="1"/>
  <c r="S20" i="8" s="1"/>
  <c r="T20" i="8" s="1"/>
  <c r="U20" i="8" s="1"/>
  <c r="V20" i="8" s="1"/>
  <c r="W20" i="8" s="1"/>
  <c r="X20" i="8" s="1"/>
  <c r="Y20" i="8" s="1"/>
  <c r="Z20" i="8" s="1"/>
  <c r="AA20" i="8" s="1"/>
  <c r="AB20" i="8" s="1"/>
  <c r="AC20" i="8" s="1"/>
  <c r="AD20" i="8" s="1"/>
  <c r="E14" i="8"/>
  <c r="F14" i="8" s="1"/>
  <c r="G14" i="8" s="1"/>
  <c r="H14" i="8" s="1"/>
  <c r="I14" i="8" s="1"/>
  <c r="J14" i="8" s="1"/>
  <c r="K14" i="8" s="1"/>
  <c r="L14" i="8" s="1"/>
  <c r="M14" i="8" s="1"/>
  <c r="Q14" i="8" s="1"/>
  <c r="R14" i="8" s="1"/>
  <c r="S14" i="8" s="1"/>
  <c r="T14" i="8" s="1"/>
  <c r="U14" i="8" s="1"/>
  <c r="AC8" i="7"/>
  <c r="AC44" i="7"/>
  <c r="AC50" i="5"/>
  <c r="AN50" i="6"/>
  <c r="AC14" i="7"/>
  <c r="K26" i="8"/>
  <c r="L26" i="8" s="1"/>
  <c r="M26" i="8" s="1"/>
  <c r="N26" i="8" s="1"/>
  <c r="O26" i="8" s="1"/>
  <c r="P26" i="8" s="1"/>
  <c r="Q26" i="8" s="1"/>
  <c r="R26" i="8" s="1"/>
  <c r="S26" i="8" s="1"/>
  <c r="T26" i="8" s="1"/>
  <c r="U26" i="8" s="1"/>
  <c r="V26" i="8" s="1"/>
  <c r="W26" i="8" s="1"/>
  <c r="X26" i="8" s="1"/>
  <c r="Y26" i="8" s="1"/>
  <c r="Z26" i="8" s="1"/>
  <c r="AA26" i="8" s="1"/>
  <c r="AB26" i="8" s="1"/>
  <c r="AC26" i="8" s="1"/>
  <c r="AD26" i="8" s="1"/>
  <c r="AC38" i="5"/>
  <c r="AN26" i="6"/>
  <c r="AC50" i="7"/>
  <c r="L50" i="8"/>
  <c r="M50" i="8" s="1"/>
  <c r="Q50" i="8" s="1"/>
  <c r="R50" i="8" s="1"/>
  <c r="S50" i="8" s="1"/>
  <c r="AN8" i="8"/>
  <c r="AC20" i="5"/>
  <c r="AC8" i="5"/>
  <c r="AC38" i="7"/>
  <c r="AN44" i="6"/>
  <c r="AN8" i="6"/>
  <c r="AC20" i="7"/>
  <c r="E62" i="4"/>
  <c r="C62" i="4"/>
  <c r="E38" i="4"/>
  <c r="F38" i="4" s="1"/>
  <c r="G38" i="4" s="1"/>
  <c r="H38" i="4" s="1"/>
  <c r="L38" i="4" s="1"/>
  <c r="M38" i="4" s="1"/>
  <c r="N38" i="4" s="1"/>
  <c r="O38" i="4" s="1"/>
  <c r="P38" i="4" s="1"/>
  <c r="Q38" i="4" s="1"/>
  <c r="R38" i="4" s="1"/>
  <c r="S38" i="4" s="1"/>
  <c r="T38" i="4" s="1"/>
  <c r="U38" i="4" s="1"/>
  <c r="V38" i="4" s="1"/>
  <c r="W38" i="4" s="1"/>
  <c r="C38" i="4"/>
  <c r="E32" i="4"/>
  <c r="F32" i="4" s="1"/>
  <c r="G32" i="4" s="1"/>
  <c r="C32" i="4"/>
  <c r="F26" i="4"/>
  <c r="G26" i="4" s="1"/>
  <c r="H26" i="4" s="1"/>
  <c r="L26" i="4" s="1"/>
  <c r="M26" i="4" s="1"/>
  <c r="N26" i="4" s="1"/>
  <c r="O26" i="4" s="1"/>
  <c r="P26" i="4" s="1"/>
  <c r="Q26" i="4" s="1"/>
  <c r="R26" i="4" s="1"/>
  <c r="S26" i="4" s="1"/>
  <c r="T26" i="4" s="1"/>
  <c r="U26" i="4" s="1"/>
  <c r="V26" i="4" s="1"/>
  <c r="W26" i="4" s="1"/>
  <c r="E26" i="4"/>
  <c r="C26" i="4"/>
  <c r="E20" i="4"/>
  <c r="F20" i="4" s="1"/>
  <c r="C20" i="4"/>
  <c r="E14" i="4"/>
  <c r="F14" i="4" s="1"/>
  <c r="G14" i="4" s="1"/>
  <c r="C14" i="4"/>
  <c r="E8" i="4"/>
  <c r="AD13" i="4"/>
  <c r="AD19" i="4"/>
  <c r="AD25" i="4"/>
  <c r="AD31" i="4"/>
  <c r="AD37" i="4"/>
  <c r="AD43" i="4"/>
  <c r="AD49" i="4"/>
  <c r="AD55" i="4"/>
  <c r="AD61" i="4"/>
  <c r="AC6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C67" i="4"/>
  <c r="D66" i="4"/>
  <c r="D67" i="4"/>
  <c r="F62" i="4"/>
  <c r="G62" i="4" s="1"/>
  <c r="H62" i="4" s="1"/>
  <c r="D56" i="4"/>
  <c r="E56" i="4" s="1"/>
  <c r="F56" i="4" s="1"/>
  <c r="G56" i="4" s="1"/>
  <c r="H56" i="4" s="1"/>
  <c r="C50" i="4"/>
  <c r="D50" i="4" s="1"/>
  <c r="E50" i="4" s="1"/>
  <c r="F50" i="4" s="1"/>
  <c r="G50" i="4" s="1"/>
  <c r="H50" i="4" s="1"/>
  <c r="C44" i="4"/>
  <c r="D44" i="4" s="1"/>
  <c r="E44" i="4" s="1"/>
  <c r="F44" i="4" s="1"/>
  <c r="G44" i="4" s="1"/>
  <c r="H44" i="4" s="1"/>
  <c r="I44" i="4" s="1"/>
  <c r="J44" i="4" s="1"/>
  <c r="K44" i="4" s="1"/>
  <c r="L44" i="4" s="1"/>
  <c r="M44" i="4" s="1"/>
  <c r="N44" i="4" s="1"/>
  <c r="O44" i="4" s="1"/>
  <c r="P44" i="4" s="1"/>
  <c r="Q44" i="4" s="1"/>
  <c r="R44" i="4" s="1"/>
  <c r="S44" i="4" s="1"/>
  <c r="T44" i="4" s="1"/>
  <c r="U44" i="4" s="1"/>
  <c r="V44" i="4" s="1"/>
  <c r="W44" i="4" s="1"/>
  <c r="X44" i="4" s="1"/>
  <c r="Y44" i="4" s="1"/>
  <c r="Z44" i="4" s="1"/>
  <c r="AA44" i="4" s="1"/>
  <c r="AB44" i="4" s="1"/>
  <c r="AC44" i="4" s="1"/>
  <c r="AD7" i="4"/>
  <c r="C8" i="4"/>
  <c r="F8" i="4" s="1"/>
  <c r="G8" i="4" s="1"/>
  <c r="H8" i="4" s="1"/>
  <c r="I56" i="2"/>
  <c r="C56" i="2"/>
  <c r="C38" i="2"/>
  <c r="I38" i="2"/>
  <c r="C44" i="2"/>
  <c r="I44" i="2"/>
  <c r="C20" i="2"/>
  <c r="I20" i="2"/>
  <c r="C26" i="2"/>
  <c r="I26" i="2"/>
  <c r="C32" i="2"/>
  <c r="I32" i="2"/>
  <c r="I14" i="2"/>
  <c r="AI13" i="2"/>
  <c r="AI19" i="2"/>
  <c r="AI25" i="2"/>
  <c r="AI31" i="2"/>
  <c r="AI37" i="2"/>
  <c r="AI43" i="2"/>
  <c r="AI49" i="2"/>
  <c r="AI55" i="2"/>
  <c r="AI61" i="2"/>
  <c r="AH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C67" i="2"/>
  <c r="D66" i="2"/>
  <c r="E66" i="2"/>
  <c r="F66" i="2"/>
  <c r="D67" i="2"/>
  <c r="E67" i="2"/>
  <c r="F67" i="2"/>
  <c r="C62" i="2"/>
  <c r="D62" i="2" s="1"/>
  <c r="E62" i="2" s="1"/>
  <c r="F62" i="2" s="1"/>
  <c r="G62" i="2" s="1"/>
  <c r="H62" i="2" s="1"/>
  <c r="I62" i="2" s="1"/>
  <c r="J62" i="2" s="1"/>
  <c r="K62" i="2" s="1"/>
  <c r="L62" i="2" s="1"/>
  <c r="M62" i="2" s="1"/>
  <c r="N62" i="2" s="1"/>
  <c r="O62" i="2" s="1"/>
  <c r="P62" i="2" s="1"/>
  <c r="Q62" i="2" s="1"/>
  <c r="R62" i="2" s="1"/>
  <c r="S62" i="2" s="1"/>
  <c r="T62" i="2" s="1"/>
  <c r="J56" i="2"/>
  <c r="K56" i="2" s="1"/>
  <c r="L56" i="2" s="1"/>
  <c r="M56" i="2" s="1"/>
  <c r="N56" i="2" s="1"/>
  <c r="O56" i="2" s="1"/>
  <c r="P56" i="2" s="1"/>
  <c r="Q56" i="2" s="1"/>
  <c r="R56" i="2" s="1"/>
  <c r="S56" i="2" s="1"/>
  <c r="T56" i="2" s="1"/>
  <c r="X56" i="2" s="1"/>
  <c r="C50" i="2"/>
  <c r="D50" i="2" s="1"/>
  <c r="E50" i="2" s="1"/>
  <c r="F50" i="2" s="1"/>
  <c r="G50" i="2" s="1"/>
  <c r="H50" i="2" s="1"/>
  <c r="I50" i="2" s="1"/>
  <c r="J50" i="2" s="1"/>
  <c r="K50" i="2" s="1"/>
  <c r="L50" i="2" s="1"/>
  <c r="M50" i="2" s="1"/>
  <c r="N50" i="2" s="1"/>
  <c r="O50" i="2" s="1"/>
  <c r="P50" i="2" s="1"/>
  <c r="Q50" i="2" s="1"/>
  <c r="R50" i="2" s="1"/>
  <c r="S50" i="2" s="1"/>
  <c r="T50" i="2" s="1"/>
  <c r="J44" i="2"/>
  <c r="K44" i="2" s="1"/>
  <c r="L44" i="2" s="1"/>
  <c r="M44" i="2" s="1"/>
  <c r="N44" i="2" s="1"/>
  <c r="O44" i="2" s="1"/>
  <c r="P44" i="2" s="1"/>
  <c r="Q44" i="2" s="1"/>
  <c r="R44" i="2" s="1"/>
  <c r="S44" i="2" s="1"/>
  <c r="T44" i="2" s="1"/>
  <c r="X44" i="2" s="1"/>
  <c r="J38" i="2"/>
  <c r="K38" i="2" s="1"/>
  <c r="L38" i="2" s="1"/>
  <c r="M38" i="2" s="1"/>
  <c r="N38" i="2" s="1"/>
  <c r="O38" i="2" s="1"/>
  <c r="P38" i="2" s="1"/>
  <c r="Q38" i="2" s="1"/>
  <c r="R38" i="2" s="1"/>
  <c r="S38" i="2" s="1"/>
  <c r="T38" i="2" s="1"/>
  <c r="U38" i="2" s="1"/>
  <c r="V38" i="2" s="1"/>
  <c r="W38" i="2" s="1"/>
  <c r="X38" i="2" s="1"/>
  <c r="Y38" i="2" s="1"/>
  <c r="Z38" i="2" s="1"/>
  <c r="AA38" i="2" s="1"/>
  <c r="J32" i="2"/>
  <c r="K32" i="2" s="1"/>
  <c r="L32" i="2" s="1"/>
  <c r="M32" i="2" s="1"/>
  <c r="N32" i="2" s="1"/>
  <c r="O32" i="2" s="1"/>
  <c r="P32" i="2" s="1"/>
  <c r="Q32" i="2" s="1"/>
  <c r="R32" i="2" s="1"/>
  <c r="S32" i="2" s="1"/>
  <c r="T32" i="2" s="1"/>
  <c r="J26" i="2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X26" i="2" s="1"/>
  <c r="J20" i="2"/>
  <c r="K20" i="2" s="1"/>
  <c r="L20" i="2" s="1"/>
  <c r="M20" i="2" s="1"/>
  <c r="N20" i="2" s="1"/>
  <c r="O20" i="2" s="1"/>
  <c r="P20" i="2" s="1"/>
  <c r="Q20" i="2" s="1"/>
  <c r="R20" i="2" s="1"/>
  <c r="S20" i="2" s="1"/>
  <c r="T20" i="2" s="1"/>
  <c r="X20" i="2" s="1"/>
  <c r="C14" i="2"/>
  <c r="J14" i="2" s="1"/>
  <c r="K14" i="2" s="1"/>
  <c r="L14" i="2" s="1"/>
  <c r="M14" i="2" s="1"/>
  <c r="N14" i="2" s="1"/>
  <c r="O14" i="2" s="1"/>
  <c r="P14" i="2" s="1"/>
  <c r="Q14" i="2" s="1"/>
  <c r="R14" i="2" s="1"/>
  <c r="S14" i="2" s="1"/>
  <c r="T14" i="2" s="1"/>
  <c r="AI7" i="2"/>
  <c r="C8" i="2"/>
  <c r="D8" i="2" s="1"/>
  <c r="E8" i="2" s="1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Q8" i="2" s="1"/>
  <c r="R8" i="2" s="1"/>
  <c r="S8" i="2" s="1"/>
  <c r="T50" i="8" l="1"/>
  <c r="AN50" i="8" s="1"/>
  <c r="AE50" i="8"/>
  <c r="AF50" i="8" s="1"/>
  <c r="AG50" i="8" s="1"/>
  <c r="AH50" i="8" s="1"/>
  <c r="AI50" i="8" s="1"/>
  <c r="AJ50" i="8" s="1"/>
  <c r="AK50" i="8" s="1"/>
  <c r="AL50" i="8" s="1"/>
  <c r="AN32" i="8"/>
  <c r="AC26" i="7"/>
  <c r="AC14" i="5"/>
  <c r="AN26" i="8"/>
  <c r="AN14" i="8"/>
  <c r="AN20" i="8"/>
  <c r="AN38" i="8"/>
  <c r="AN14" i="6"/>
  <c r="AC32" i="5"/>
  <c r="L56" i="4"/>
  <c r="M56" i="4" s="1"/>
  <c r="N56" i="4" s="1"/>
  <c r="O56" i="4" s="1"/>
  <c r="P56" i="4" s="1"/>
  <c r="Q56" i="4" s="1"/>
  <c r="R56" i="4" s="1"/>
  <c r="S56" i="4" s="1"/>
  <c r="T56" i="4" s="1"/>
  <c r="U56" i="4" s="1"/>
  <c r="V56" i="4" s="1"/>
  <c r="W56" i="4" s="1"/>
  <c r="X56" i="4" s="1"/>
  <c r="Y56" i="4" s="1"/>
  <c r="Z56" i="4" s="1"/>
  <c r="AA56" i="4" s="1"/>
  <c r="AB56" i="4" s="1"/>
  <c r="AC56" i="4" s="1"/>
  <c r="L50" i="4"/>
  <c r="X62" i="2"/>
  <c r="Y62" i="2" s="1"/>
  <c r="X50" i="2"/>
  <c r="Y50" i="2" s="1"/>
  <c r="Z50" i="2" s="1"/>
  <c r="AA50" i="2" s="1"/>
  <c r="AB50" i="2" s="1"/>
  <c r="AC50" i="2" s="1"/>
  <c r="AD50" i="2" s="1"/>
  <c r="AE50" i="2" s="1"/>
  <c r="AF50" i="2" s="1"/>
  <c r="AG50" i="2" s="1"/>
  <c r="AH50" i="2" s="1"/>
  <c r="AE44" i="4"/>
  <c r="AE38" i="4"/>
  <c r="L8" i="4"/>
  <c r="M8" i="4" s="1"/>
  <c r="L62" i="4"/>
  <c r="M62" i="4" s="1"/>
  <c r="H32" i="4"/>
  <c r="L32" i="4" s="1"/>
  <c r="M32" i="4" s="1"/>
  <c r="N32" i="4" s="1"/>
  <c r="O32" i="4" s="1"/>
  <c r="P32" i="4" s="1"/>
  <c r="Q32" i="4" s="1"/>
  <c r="R32" i="4" s="1"/>
  <c r="S32" i="4" s="1"/>
  <c r="T32" i="4" s="1"/>
  <c r="U32" i="4" s="1"/>
  <c r="V32" i="4" s="1"/>
  <c r="W32" i="4" s="1"/>
  <c r="AE26" i="4"/>
  <c r="G20" i="4"/>
  <c r="H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H14" i="4"/>
  <c r="L14" i="4" s="1"/>
  <c r="M14" i="4" s="1"/>
  <c r="N14" i="4" s="1"/>
  <c r="O14" i="4" s="1"/>
  <c r="P14" i="4" s="1"/>
  <c r="Q14" i="4" s="1"/>
  <c r="R14" i="4" s="1"/>
  <c r="S14" i="4" s="1"/>
  <c r="T14" i="4" s="1"/>
  <c r="U14" i="4" s="1"/>
  <c r="V14" i="4" s="1"/>
  <c r="W14" i="4" s="1"/>
  <c r="AD67" i="4"/>
  <c r="AD66" i="4"/>
  <c r="Y56" i="2"/>
  <c r="Z56" i="2" s="1"/>
  <c r="AA56" i="2" s="1"/>
  <c r="AB56" i="2" s="1"/>
  <c r="AC56" i="2" s="1"/>
  <c r="AD56" i="2" s="1"/>
  <c r="AE56" i="2" s="1"/>
  <c r="AF56" i="2" s="1"/>
  <c r="AG56" i="2" s="1"/>
  <c r="AH56" i="2" s="1"/>
  <c r="AJ38" i="2"/>
  <c r="Y44" i="2"/>
  <c r="Z44" i="2" s="1"/>
  <c r="AA44" i="2" s="1"/>
  <c r="AB44" i="2" s="1"/>
  <c r="AC44" i="2" s="1"/>
  <c r="AD44" i="2" s="1"/>
  <c r="AE44" i="2" s="1"/>
  <c r="AF44" i="2" s="1"/>
  <c r="AG44" i="2" s="1"/>
  <c r="AH44" i="2" s="1"/>
  <c r="X32" i="2"/>
  <c r="Y32" i="2" s="1"/>
  <c r="Z32" i="2" s="1"/>
  <c r="AA32" i="2" s="1"/>
  <c r="Y20" i="2"/>
  <c r="Z20" i="2" s="1"/>
  <c r="AA20" i="2" s="1"/>
  <c r="Y26" i="2"/>
  <c r="Z26" i="2" s="1"/>
  <c r="AA26" i="2" s="1"/>
  <c r="X14" i="2"/>
  <c r="Y14" i="2" s="1"/>
  <c r="Z14" i="2" s="1"/>
  <c r="AA14" i="2" s="1"/>
  <c r="AI66" i="2"/>
  <c r="AI67" i="2"/>
  <c r="T8" i="2"/>
  <c r="AE56" i="4" l="1"/>
  <c r="M50" i="4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Z62" i="2"/>
  <c r="AA62" i="2" s="1"/>
  <c r="AJ56" i="2"/>
  <c r="AJ50" i="2"/>
  <c r="AE14" i="4"/>
  <c r="N8" i="4"/>
  <c r="O8" i="4" s="1"/>
  <c r="P8" i="4" s="1"/>
  <c r="Q8" i="4" s="1"/>
  <c r="R8" i="4" s="1"/>
  <c r="S8" i="4" s="1"/>
  <c r="T8" i="4" s="1"/>
  <c r="U8" i="4" s="1"/>
  <c r="V8" i="4" s="1"/>
  <c r="W8" i="4" s="1"/>
  <c r="X8" i="2"/>
  <c r="Y8" i="2" s="1"/>
  <c r="Z8" i="2" s="1"/>
  <c r="AA8" i="2" s="1"/>
  <c r="N62" i="4"/>
  <c r="O62" i="4" s="1"/>
  <c r="P62" i="4" s="1"/>
  <c r="Q62" i="4" s="1"/>
  <c r="R62" i="4" s="1"/>
  <c r="S62" i="4" s="1"/>
  <c r="T62" i="4" s="1"/>
  <c r="U62" i="4" s="1"/>
  <c r="V62" i="4" s="1"/>
  <c r="W62" i="4" s="1"/>
  <c r="X62" i="4" s="1"/>
  <c r="Y62" i="4" s="1"/>
  <c r="Z62" i="4" s="1"/>
  <c r="AA62" i="4" s="1"/>
  <c r="AB62" i="4" s="1"/>
  <c r="AC62" i="4" s="1"/>
  <c r="AE32" i="4"/>
  <c r="AE20" i="4"/>
  <c r="AJ44" i="2"/>
  <c r="AJ32" i="2"/>
  <c r="AJ26" i="2"/>
  <c r="AJ20" i="2"/>
  <c r="AJ14" i="2"/>
  <c r="AE50" i="4" l="1"/>
  <c r="AJ62" i="2"/>
  <c r="AE8" i="4"/>
  <c r="AE62" i="4"/>
  <c r="AJ8" i="2"/>
</calcChain>
</file>

<file path=xl/sharedStrings.xml><?xml version="1.0" encoding="utf-8"?>
<sst xmlns="http://schemas.openxmlformats.org/spreadsheetml/2006/main" count="3047" uniqueCount="107">
  <si>
    <t xml:space="preserve"> Linia:</t>
  </si>
  <si>
    <t xml:space="preserve"> Badane parametry</t>
  </si>
  <si>
    <t xml:space="preserve"> Maksymalne  napełnienie</t>
  </si>
  <si>
    <t>l. wys.</t>
  </si>
  <si>
    <t>l. wsiad.</t>
  </si>
  <si>
    <t>w poj.</t>
  </si>
  <si>
    <t>g. przyj.</t>
  </si>
  <si>
    <t>g. odj.</t>
  </si>
  <si>
    <t xml:space="preserve"> </t>
  </si>
  <si>
    <t>uwagi:</t>
  </si>
  <si>
    <t xml:space="preserve"> PTC / UM Ostróda / ŻOE Sp. z o.o.</t>
  </si>
  <si>
    <t xml:space="preserve"> Działki</t>
  </si>
  <si>
    <t xml:space="preserve"> Jana Pawła II</t>
  </si>
  <si>
    <t xml:space="preserve"> Przychodnia</t>
  </si>
  <si>
    <t xml:space="preserve"> Blaszak</t>
  </si>
  <si>
    <t xml:space="preserve"> GS/ZKM</t>
  </si>
  <si>
    <t xml:space="preserve"> ZKM</t>
  </si>
  <si>
    <t xml:space="preserve"> Pasaż</t>
  </si>
  <si>
    <t xml:space="preserve"> Kierunek: Nad Jarem &gt; Międzylesie</t>
  </si>
  <si>
    <t xml:space="preserve"> Chrobrego Cmentarz</t>
  </si>
  <si>
    <t xml:space="preserve"> Chrobrego Kościół</t>
  </si>
  <si>
    <t xml:space="preserve"> Chrobrego Przedszkole</t>
  </si>
  <si>
    <t xml:space="preserve"> Stępowskiego</t>
  </si>
  <si>
    <t xml:space="preserve"> Chopina</t>
  </si>
  <si>
    <t xml:space="preserve"> Przejazd</t>
  </si>
  <si>
    <t xml:space="preserve"> Dworzec</t>
  </si>
  <si>
    <t xml:space="preserve"> Kładka</t>
  </si>
  <si>
    <t xml:space="preserve"> Zamek</t>
  </si>
  <si>
    <t xml:space="preserve"> Hotel</t>
  </si>
  <si>
    <t xml:space="preserve"> Śluza</t>
  </si>
  <si>
    <t xml:space="preserve"> Cmentarz</t>
  </si>
  <si>
    <t xml:space="preserve"> Cmentarz Pętla</t>
  </si>
  <si>
    <t xml:space="preserve"> Klon</t>
  </si>
  <si>
    <t xml:space="preserve"> SP Nr 5</t>
  </si>
  <si>
    <t xml:space="preserve"> Nowosiółki</t>
  </si>
  <si>
    <t xml:space="preserve"> Osiedle Leśne</t>
  </si>
  <si>
    <t xml:space="preserve"> Śluza Ruś</t>
  </si>
  <si>
    <t xml:space="preserve"> WARLITY WIELKIE</t>
  </si>
  <si>
    <t xml:space="preserve"> NAD JAREM</t>
  </si>
  <si>
    <t xml:space="preserve"> MIĘDZYLESIE</t>
  </si>
  <si>
    <t xml:space="preserve"> Kierunek: Międzylesie &gt; Nad Jarem</t>
  </si>
  <si>
    <t xml:space="preserve"> Andersa</t>
  </si>
  <si>
    <t xml:space="preserve"> Kochanowskiego</t>
  </si>
  <si>
    <t xml:space="preserve"> Mrongowiusza</t>
  </si>
  <si>
    <t xml:space="preserve"> Młyn</t>
  </si>
  <si>
    <t xml:space="preserve"> Poczta</t>
  </si>
  <si>
    <t xml:space="preserve"> Sumik</t>
  </si>
  <si>
    <t xml:space="preserve"> Chrobrego I</t>
  </si>
  <si>
    <t xml:space="preserve"> Rozkład powszedni</t>
  </si>
  <si>
    <t xml:space="preserve"> Data badań: 23, 24 listopada 2016 r.</t>
  </si>
  <si>
    <t xml:space="preserve"> Sikorskiego n/ż</t>
  </si>
  <si>
    <t xml:space="preserve"> Stępowskiego n/ż</t>
  </si>
  <si>
    <t xml:space="preserve"> Plebiscytowa n/ż</t>
  </si>
  <si>
    <t> A. Godz. rozpoczęcia  kursu wg harmonogramu.  B. Relacja przejazdu  C. Nr inw. pojazdu</t>
  </si>
  <si>
    <r>
      <t xml:space="preserve"> </t>
    </r>
    <r>
      <rPr>
        <b/>
        <sz val="8"/>
        <rFont val="Tahoma"/>
        <family val="2"/>
      </rPr>
      <t>A. Suma osób  wsiad.</t>
    </r>
    <r>
      <rPr>
        <sz val="8"/>
        <rFont val="Tahoma"/>
        <family val="2"/>
      </rPr>
      <t> 
 B. Czas jazdy w min.</t>
    </r>
  </si>
  <si>
    <t>Suma wysiadających</t>
  </si>
  <si>
    <t>Suma wsiadających</t>
  </si>
  <si>
    <t>ZKM &gt; Międzylesie</t>
  </si>
  <si>
    <t>Nad Jarem &gt; Międzylesie</t>
  </si>
  <si>
    <t>Nad Jarem &gt; Warlity Wielkie</t>
  </si>
  <si>
    <t>ZKM &gt; Warlity Wielkie</t>
  </si>
  <si>
    <t>Z1</t>
  </si>
  <si>
    <t>72AW</t>
  </si>
  <si>
    <t>72W</t>
  </si>
  <si>
    <t>72A</t>
  </si>
  <si>
    <t>x</t>
  </si>
  <si>
    <t>Międzylesie &gt; Nad Jarem</t>
  </si>
  <si>
    <t>Warlity Wielkie &gt; GS/ZKM</t>
  </si>
  <si>
    <t>Warlity Wielkie &gt; Nad Jarem</t>
  </si>
  <si>
    <t>Międzylesie &gt; GS/ZKM</t>
  </si>
  <si>
    <t xml:space="preserve"> Jedna osoba została w pojeździe na kolejny kurs.</t>
  </si>
  <si>
    <t xml:space="preserve"> 1 osoba w pojeździe pozostała z poprzedniego kursu.</t>
  </si>
  <si>
    <t xml:space="preserve"> 3 osoby pozostały w pojeździe z poprzedniego kursu</t>
  </si>
  <si>
    <t>PKP / PKS &gt; Warlity Wielkie</t>
  </si>
  <si>
    <t>Wałdowo Pętla &gt; Międzylesie</t>
  </si>
  <si>
    <t>Wałdowo Pętla &gt; Warlity Wielkie</t>
  </si>
  <si>
    <t xml:space="preserve"> 3 osoby pozostały w pojeździe na kolejny kurs linii.</t>
  </si>
  <si>
    <t xml:space="preserve"> 1 osoba pozostała w pojeździe z poprzedniego kursu. Inny pasażer pozostał z kolei na kolejny kurs linii.</t>
  </si>
  <si>
    <t>PKP / PKS &gt; Międzylesie</t>
  </si>
  <si>
    <t>ZKM &gt; PKP / PKS</t>
  </si>
  <si>
    <t xml:space="preserve"> Urząd Miejski</t>
  </si>
  <si>
    <t xml:space="preserve"> PKP /PKS</t>
  </si>
  <si>
    <t xml:space="preserve"> Stadion</t>
  </si>
  <si>
    <t xml:space="preserve"> Świerkowa</t>
  </si>
  <si>
    <t xml:space="preserve"> Parkowa</t>
  </si>
  <si>
    <t xml:space="preserve"> Krzyż</t>
  </si>
  <si>
    <t xml:space="preserve"> WAŁDOWO PĘTLA</t>
  </si>
  <si>
    <t xml:space="preserve"> Pasaż </t>
  </si>
  <si>
    <t xml:space="preserve"> Kierunek: Wałdowo &gt; Międzylesie</t>
  </si>
  <si>
    <t xml:space="preserve"> Rozkład sobotni</t>
  </si>
  <si>
    <t xml:space="preserve"> Data badań: 26 listopada 2016 r.</t>
  </si>
  <si>
    <t xml:space="preserve"> 3 osoby pozostały w pojeździe na kolejny kurs.</t>
  </si>
  <si>
    <t>Międzylesie &gt; PKP / PKS</t>
  </si>
  <si>
    <t>Międzylesie &gt; Wałdowo Pętla</t>
  </si>
  <si>
    <t>Warlity Wielkie &gt; Wałdowo</t>
  </si>
  <si>
    <t xml:space="preserve"> 3 osoby w pojeździe z poprzedniego kursu.</t>
  </si>
  <si>
    <t xml:space="preserve"> 1 osoba w pojeździe z poprzedniego kursu.</t>
  </si>
  <si>
    <t xml:space="preserve"> 1 osoba pozostała w pojeździe na kolejny kurs.</t>
  </si>
  <si>
    <t>Warlity Wielkie &gt; PKP / PKS</t>
  </si>
  <si>
    <t>PKP / PKS &gt; Wałdowo Pętla</t>
  </si>
  <si>
    <t xml:space="preserve"> Świerkowa </t>
  </si>
  <si>
    <t xml:space="preserve"> 3 Maja</t>
  </si>
  <si>
    <t xml:space="preserve"> PKP / PKS</t>
  </si>
  <si>
    <t xml:space="preserve"> Kierunek: Międzylesie &gt; Wałdowo</t>
  </si>
  <si>
    <t xml:space="preserve"> Rozkład niedzielny</t>
  </si>
  <si>
    <t xml:space="preserve"> Data badań: 27 listopada 2016 r.</t>
  </si>
  <si>
    <t>Pasażerowie poza miastem Ostróda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</si>
</sst>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4"/>
      <name val="Tahoma"/>
      <family val="2"/>
    </font>
    <font>
      <b/>
      <sz val="13"/>
      <name val="Tahoma"/>
      <family val="2"/>
      <charset val="238"/>
    </font>
    <font>
      <b/>
      <sz val="16"/>
      <name val="Tahoma"/>
      <family val="2"/>
    </font>
    <font>
      <b/>
      <sz val="14"/>
      <name val="Tahoma"/>
      <family val="2"/>
      <charset val="238"/>
    </font>
    <font>
      <sz val="9"/>
      <name val="Tahoma"/>
      <family val="2"/>
    </font>
    <font>
      <sz val="10"/>
      <color indexed="12"/>
      <name val="Tahoma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8"/>
      <name val="Tahoma"/>
      <family val="2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b/>
      <sz val="8"/>
      <name val="Tahoma"/>
      <family val="2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8" fillId="0" borderId="0"/>
  </cellStyleXfs>
  <cellXfs count="277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5" fillId="0" borderId="9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8" fillId="0" borderId="10" xfId="0" applyFont="1" applyFill="1" applyBorder="1" applyAlignment="1">
      <alignment vertical="center"/>
    </xf>
    <xf numFmtId="0" fontId="4" fillId="0" borderId="12" xfId="0" applyFont="1" applyFill="1" applyBorder="1"/>
    <xf numFmtId="0" fontId="10" fillId="0" borderId="13" xfId="0" applyFont="1" applyBorder="1" applyAlignment="1">
      <alignment horizontal="center" textRotation="90" wrapText="1"/>
    </xf>
    <xf numFmtId="0" fontId="4" fillId="2" borderId="15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 textRotation="90" wrapText="1"/>
    </xf>
    <xf numFmtId="0" fontId="9" fillId="0" borderId="20" xfId="0" applyFont="1" applyBorder="1" applyAlignment="1">
      <alignment horizontal="center" textRotation="90" wrapText="1"/>
    </xf>
    <xf numFmtId="0" fontId="9" fillId="0" borderId="25" xfId="0" applyFont="1" applyBorder="1" applyAlignment="1">
      <alignment horizontal="center"/>
    </xf>
    <xf numFmtId="0" fontId="9" fillId="0" borderId="9" xfId="0" applyFont="1" applyBorder="1" applyAlignment="1"/>
    <xf numFmtId="0" fontId="9" fillId="0" borderId="24" xfId="0" applyFont="1" applyBorder="1" applyAlignment="1">
      <alignment horizontal="center" textRotation="90" wrapText="1"/>
    </xf>
    <xf numFmtId="0" fontId="9" fillId="0" borderId="24" xfId="0" applyFont="1" applyBorder="1" applyAlignment="1">
      <alignment horizontal="center" textRotation="90" shrinkToFit="1"/>
    </xf>
    <xf numFmtId="0" fontId="9" fillId="3" borderId="20" xfId="0" applyFont="1" applyFill="1" applyBorder="1" applyAlignment="1">
      <alignment horizontal="center" textRotation="90" wrapText="1"/>
    </xf>
    <xf numFmtId="0" fontId="9" fillId="3" borderId="24" xfId="0" applyFont="1" applyFill="1" applyBorder="1" applyAlignment="1">
      <alignment horizontal="center" textRotation="90" wrapText="1"/>
    </xf>
    <xf numFmtId="0" fontId="13" fillId="3" borderId="24" xfId="0" applyFont="1" applyFill="1" applyBorder="1" applyAlignment="1">
      <alignment horizontal="center" textRotation="90" shrinkToFit="1"/>
    </xf>
    <xf numFmtId="0" fontId="9" fillId="5" borderId="20" xfId="0" applyFont="1" applyFill="1" applyBorder="1" applyAlignment="1">
      <alignment horizontal="center" textRotation="90" wrapText="1"/>
    </xf>
    <xf numFmtId="0" fontId="9" fillId="5" borderId="24" xfId="0" applyFont="1" applyFill="1" applyBorder="1" applyAlignment="1">
      <alignment horizontal="center" textRotation="90" wrapText="1"/>
    </xf>
    <xf numFmtId="0" fontId="9" fillId="5" borderId="32" xfId="0" applyFont="1" applyFill="1" applyBorder="1" applyAlignment="1">
      <alignment horizontal="center" textRotation="90" wrapText="1"/>
    </xf>
    <xf numFmtId="0" fontId="9" fillId="5" borderId="31" xfId="0" applyFont="1" applyFill="1" applyBorder="1" applyAlignment="1">
      <alignment horizontal="center" textRotation="90" wrapText="1"/>
    </xf>
    <xf numFmtId="0" fontId="9" fillId="7" borderId="20" xfId="0" applyFont="1" applyFill="1" applyBorder="1" applyAlignment="1">
      <alignment horizontal="center" textRotation="90" wrapText="1"/>
    </xf>
    <xf numFmtId="0" fontId="9" fillId="7" borderId="24" xfId="0" applyFont="1" applyFill="1" applyBorder="1" applyAlignment="1">
      <alignment horizontal="center" textRotation="90" wrapText="1"/>
    </xf>
    <xf numFmtId="0" fontId="11" fillId="0" borderId="8" xfId="0" applyFont="1" applyBorder="1" applyAlignment="1">
      <alignment horizontal="center" textRotation="90" wrapText="1"/>
    </xf>
    <xf numFmtId="0" fontId="9" fillId="0" borderId="34" xfId="0" applyFont="1" applyBorder="1" applyAlignment="1">
      <alignment horizontal="center" vertical="center"/>
    </xf>
    <xf numFmtId="2" fontId="12" fillId="0" borderId="35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textRotation="90" wrapText="1"/>
    </xf>
    <xf numFmtId="0" fontId="9" fillId="2" borderId="26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2" fontId="11" fillId="0" borderId="27" xfId="0" applyNumberFormat="1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0" fontId="11" fillId="0" borderId="33" xfId="0" applyFont="1" applyBorder="1" applyAlignment="1">
      <alignment horizontal="center" vertical="center"/>
    </xf>
    <xf numFmtId="0" fontId="11" fillId="7" borderId="3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" fontId="12" fillId="0" borderId="37" xfId="0" applyNumberFormat="1" applyFont="1" applyFill="1" applyBorder="1" applyAlignment="1">
      <alignment horizontal="center" vertical="center"/>
    </xf>
    <xf numFmtId="2" fontId="12" fillId="0" borderId="38" xfId="0" applyNumberFormat="1" applyFont="1" applyBorder="1" applyAlignment="1">
      <alignment horizontal="left" vertical="center"/>
    </xf>
    <xf numFmtId="0" fontId="11" fillId="0" borderId="39" xfId="0" applyFont="1" applyBorder="1" applyAlignment="1">
      <alignment horizontal="center" vertical="center"/>
    </xf>
    <xf numFmtId="0" fontId="11" fillId="7" borderId="39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1" fontId="12" fillId="0" borderId="42" xfId="0" applyNumberFormat="1" applyFont="1" applyFill="1" applyBorder="1" applyAlignment="1">
      <alignment horizontal="center" vertical="center"/>
    </xf>
    <xf numFmtId="2" fontId="11" fillId="4" borderId="22" xfId="0" applyNumberFormat="1" applyFont="1" applyFill="1" applyBorder="1" applyAlignment="1">
      <alignment horizontal="center" vertical="center" shrinkToFit="1"/>
    </xf>
    <xf numFmtId="0" fontId="11" fillId="3" borderId="39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40" xfId="0" applyFont="1" applyFill="1" applyBorder="1" applyAlignment="1">
      <alignment horizontal="center" vertical="center"/>
    </xf>
    <xf numFmtId="0" fontId="11" fillId="5" borderId="41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shrinkToFit="1"/>
    </xf>
    <xf numFmtId="0" fontId="9" fillId="3" borderId="31" xfId="0" applyFont="1" applyFill="1" applyBorder="1" applyAlignment="1">
      <alignment horizontal="center" textRotation="90" wrapText="1"/>
    </xf>
    <xf numFmtId="0" fontId="9" fillId="6" borderId="22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2" fontId="15" fillId="6" borderId="23" xfId="0" applyNumberFormat="1" applyFont="1" applyFill="1" applyBorder="1" applyAlignment="1">
      <alignment horizontal="center" vertical="center" shrinkToFit="1"/>
    </xf>
    <xf numFmtId="2" fontId="15" fillId="6" borderId="21" xfId="0" applyNumberFormat="1" applyFont="1" applyFill="1" applyBorder="1" applyAlignment="1">
      <alignment horizontal="center" vertical="center" shrinkToFit="1"/>
    </xf>
    <xf numFmtId="2" fontId="15" fillId="0" borderId="23" xfId="0" applyNumberFormat="1" applyFont="1" applyFill="1" applyBorder="1" applyAlignment="1">
      <alignment horizontal="center" vertical="center" shrinkToFit="1"/>
    </xf>
    <xf numFmtId="2" fontId="15" fillId="2" borderId="21" xfId="0" applyNumberFormat="1" applyFont="1" applyFill="1" applyBorder="1" applyAlignment="1">
      <alignment horizontal="center" vertical="center" shrinkToFit="1"/>
    </xf>
    <xf numFmtId="2" fontId="15" fillId="8" borderId="23" xfId="0" applyNumberFormat="1" applyFont="1" applyFill="1" applyBorder="1" applyAlignment="1">
      <alignment horizontal="center" vertical="center" shrinkToFit="1"/>
    </xf>
    <xf numFmtId="2" fontId="15" fillId="7" borderId="21" xfId="0" applyNumberFormat="1" applyFont="1" applyFill="1" applyBorder="1" applyAlignment="1">
      <alignment horizontal="center" vertical="center" shrinkToFit="1"/>
    </xf>
    <xf numFmtId="2" fontId="15" fillId="8" borderId="21" xfId="0" applyNumberFormat="1" applyFont="1" applyFill="1" applyBorder="1" applyAlignment="1">
      <alignment horizontal="center" vertical="center" shrinkToFit="1"/>
    </xf>
    <xf numFmtId="2" fontId="15" fillId="2" borderId="23" xfId="0" applyNumberFormat="1" applyFont="1" applyFill="1" applyBorder="1" applyAlignment="1">
      <alignment horizontal="center" vertical="center" shrinkToFit="1"/>
    </xf>
    <xf numFmtId="2" fontId="15" fillId="0" borderId="21" xfId="0" applyNumberFormat="1" applyFont="1" applyFill="1" applyBorder="1" applyAlignment="1">
      <alignment horizontal="center" vertical="center" shrinkToFit="1"/>
    </xf>
    <xf numFmtId="2" fontId="15" fillId="4" borderId="23" xfId="0" applyNumberFormat="1" applyFont="1" applyFill="1" applyBorder="1" applyAlignment="1">
      <alignment horizontal="center" vertical="center" shrinkToFit="1"/>
    </xf>
    <xf numFmtId="2" fontId="15" fillId="4" borderId="21" xfId="0" applyNumberFormat="1" applyFont="1" applyFill="1" applyBorder="1" applyAlignment="1">
      <alignment horizontal="center" vertical="center" shrinkToFit="1"/>
    </xf>
    <xf numFmtId="2" fontId="15" fillId="3" borderId="17" xfId="0" applyNumberFormat="1" applyFont="1" applyFill="1" applyBorder="1" applyAlignment="1">
      <alignment horizontal="center" vertical="center" shrinkToFit="1"/>
    </xf>
    <xf numFmtId="2" fontId="15" fillId="5" borderId="23" xfId="0" applyNumberFormat="1" applyFont="1" applyFill="1" applyBorder="1" applyAlignment="1">
      <alignment horizontal="center" vertical="center" shrinkToFit="1"/>
    </xf>
    <xf numFmtId="2" fontId="15" fillId="4" borderId="17" xfId="0" applyNumberFormat="1" applyFont="1" applyFill="1" applyBorder="1" applyAlignment="1">
      <alignment horizontal="center" vertical="center" shrinkToFit="1"/>
    </xf>
    <xf numFmtId="2" fontId="11" fillId="6" borderId="22" xfId="0" applyNumberFormat="1" applyFont="1" applyFill="1" applyBorder="1" applyAlignment="1">
      <alignment horizontal="center" vertical="center" shrinkToFit="1"/>
    </xf>
    <xf numFmtId="0" fontId="11" fillId="5" borderId="3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shrinkToFit="1"/>
    </xf>
    <xf numFmtId="0" fontId="9" fillId="3" borderId="33" xfId="0" applyFont="1" applyFill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9" fillId="7" borderId="22" xfId="0" applyFont="1" applyFill="1" applyBorder="1" applyAlignment="1">
      <alignment horizontal="center" vertical="center" shrinkToFit="1"/>
    </xf>
    <xf numFmtId="0" fontId="9" fillId="7" borderId="33" xfId="0" applyFont="1" applyFill="1" applyBorder="1" applyAlignment="1">
      <alignment horizontal="center" vertical="center" shrinkToFit="1"/>
    </xf>
    <xf numFmtId="0" fontId="9" fillId="5" borderId="22" xfId="0" applyFont="1" applyFill="1" applyBorder="1" applyAlignment="1">
      <alignment horizontal="center" vertical="center" shrinkToFit="1"/>
    </xf>
    <xf numFmtId="0" fontId="9" fillId="5" borderId="33" xfId="0" applyFont="1" applyFill="1" applyBorder="1" applyAlignment="1">
      <alignment horizontal="center" vertical="center" shrinkToFit="1"/>
    </xf>
    <xf numFmtId="0" fontId="9" fillId="5" borderId="14" xfId="0" applyFont="1" applyFill="1" applyBorder="1" applyAlignment="1">
      <alignment horizontal="center" vertical="center" shrinkToFit="1"/>
    </xf>
    <xf numFmtId="0" fontId="9" fillId="5" borderId="15" xfId="0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horizontal="center" vertical="center" shrinkToFit="1"/>
    </xf>
    <xf numFmtId="0" fontId="9" fillId="3" borderId="21" xfId="0" applyFont="1" applyFill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7" borderId="23" xfId="0" applyFont="1" applyFill="1" applyBorder="1" applyAlignment="1">
      <alignment horizontal="center" vertical="center" shrinkToFit="1"/>
    </xf>
    <xf numFmtId="0" fontId="9" fillId="7" borderId="21" xfId="0" applyFont="1" applyFill="1" applyBorder="1" applyAlignment="1">
      <alignment horizontal="center" vertical="center" shrinkToFit="1"/>
    </xf>
    <xf numFmtId="0" fontId="9" fillId="5" borderId="23" xfId="0" applyFont="1" applyFill="1" applyBorder="1" applyAlignment="1">
      <alignment horizontal="center" vertical="center" shrinkToFit="1"/>
    </xf>
    <xf numFmtId="0" fontId="9" fillId="5" borderId="21" xfId="0" applyFont="1" applyFill="1" applyBorder="1" applyAlignment="1">
      <alignment horizontal="center" vertical="center" shrinkToFit="1"/>
    </xf>
    <xf numFmtId="0" fontId="9" fillId="5" borderId="16" xfId="0" applyFont="1" applyFill="1" applyBorder="1" applyAlignment="1">
      <alignment horizontal="center" vertical="center" shrinkToFit="1"/>
    </xf>
    <xf numFmtId="0" fontId="9" fillId="6" borderId="17" xfId="0" applyFont="1" applyFill="1" applyBorder="1" applyAlignment="1">
      <alignment horizontal="center" vertical="center" shrinkToFit="1"/>
    </xf>
    <xf numFmtId="0" fontId="11" fillId="3" borderId="23" xfId="0" applyFont="1" applyFill="1" applyBorder="1" applyAlignment="1">
      <alignment horizontal="center" vertical="center" shrinkToFit="1"/>
    </xf>
    <xf numFmtId="0" fontId="11" fillId="3" borderId="21" xfId="0" applyFont="1" applyFill="1" applyBorder="1" applyAlignment="1">
      <alignment horizontal="center" vertical="center" shrinkToFit="1"/>
    </xf>
    <xf numFmtId="0" fontId="11" fillId="0" borderId="23" xfId="0" applyFont="1" applyFill="1" applyBorder="1" applyAlignment="1">
      <alignment horizontal="center" vertical="center" shrinkToFit="1"/>
    </xf>
    <xf numFmtId="0" fontId="11" fillId="0" borderId="21" xfId="0" applyFont="1" applyFill="1" applyBorder="1" applyAlignment="1">
      <alignment horizontal="center" vertical="center" shrinkToFit="1"/>
    </xf>
    <xf numFmtId="0" fontId="11" fillId="7" borderId="23" xfId="0" applyFont="1" applyFill="1" applyBorder="1" applyAlignment="1">
      <alignment horizontal="center" vertical="center" shrinkToFit="1"/>
    </xf>
    <xf numFmtId="0" fontId="11" fillId="7" borderId="21" xfId="0" applyFont="1" applyFill="1" applyBorder="1" applyAlignment="1">
      <alignment horizontal="center" vertical="center" shrinkToFit="1"/>
    </xf>
    <xf numFmtId="0" fontId="11" fillId="5" borderId="23" xfId="0" applyFont="1" applyFill="1" applyBorder="1" applyAlignment="1">
      <alignment horizontal="center" vertical="center" shrinkToFit="1"/>
    </xf>
    <xf numFmtId="0" fontId="11" fillId="5" borderId="21" xfId="0" applyFont="1" applyFill="1" applyBorder="1" applyAlignment="1">
      <alignment horizontal="center" vertical="center" shrinkToFit="1"/>
    </xf>
    <xf numFmtId="2" fontId="15" fillId="5" borderId="21" xfId="0" applyNumberFormat="1" applyFont="1" applyFill="1" applyBorder="1" applyAlignment="1">
      <alignment horizontal="center" vertical="center" shrinkToFit="1"/>
    </xf>
    <xf numFmtId="2" fontId="15" fillId="6" borderId="16" xfId="0" applyNumberFormat="1" applyFont="1" applyFill="1" applyBorder="1" applyAlignment="1">
      <alignment horizontal="center" vertical="center" shrinkToFit="1"/>
    </xf>
    <xf numFmtId="2" fontId="15" fillId="5" borderId="17" xfId="0" applyNumberFormat="1" applyFont="1" applyFill="1" applyBorder="1" applyAlignment="1">
      <alignment horizontal="center" vertical="center" shrinkToFit="1"/>
    </xf>
    <xf numFmtId="2" fontId="15" fillId="3" borderId="23" xfId="0" applyNumberFormat="1" applyFont="1" applyFill="1" applyBorder="1" applyAlignment="1">
      <alignment horizontal="center" vertical="center" shrinkToFit="1"/>
    </xf>
    <xf numFmtId="2" fontId="15" fillId="6" borderId="17" xfId="0" applyNumberFormat="1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shrinkToFit="1"/>
    </xf>
    <xf numFmtId="0" fontId="9" fillId="0" borderId="10" xfId="0" applyFont="1" applyBorder="1" applyAlignment="1">
      <alignment shrinkToFit="1"/>
    </xf>
    <xf numFmtId="0" fontId="9" fillId="0" borderId="10" xfId="0" applyFont="1" applyBorder="1" applyAlignment="1">
      <alignment horizontal="center" shrinkToFit="1"/>
    </xf>
    <xf numFmtId="0" fontId="9" fillId="0" borderId="12" xfId="0" applyFont="1" applyBorder="1" applyAlignment="1">
      <alignment horizontal="center" shrinkToFit="1"/>
    </xf>
    <xf numFmtId="0" fontId="17" fillId="0" borderId="0" xfId="3" applyFont="1" applyAlignment="1">
      <alignment horizontal="center" vertical="center" shrinkToFit="1"/>
    </xf>
    <xf numFmtId="0" fontId="9" fillId="2" borderId="19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shrinkToFit="1"/>
    </xf>
    <xf numFmtId="0" fontId="9" fillId="0" borderId="10" xfId="0" applyFont="1" applyBorder="1" applyAlignment="1">
      <alignment vertical="center" shrinkToFit="1"/>
    </xf>
    <xf numFmtId="2" fontId="9" fillId="2" borderId="17" xfId="0" applyNumberFormat="1" applyFont="1" applyFill="1" applyBorder="1" applyAlignment="1">
      <alignment horizontal="center" vertical="center" shrinkToFit="1"/>
    </xf>
    <xf numFmtId="2" fontId="9" fillId="2" borderId="23" xfId="0" applyNumberFormat="1" applyFont="1" applyFill="1" applyBorder="1" applyAlignment="1">
      <alignment horizontal="center" vertical="center" shrinkToFit="1"/>
    </xf>
    <xf numFmtId="2" fontId="9" fillId="0" borderId="21" xfId="0" applyNumberFormat="1" applyFont="1" applyFill="1" applyBorder="1" applyAlignment="1">
      <alignment horizontal="center" vertical="center" shrinkToFit="1"/>
    </xf>
    <xf numFmtId="2" fontId="9" fillId="2" borderId="21" xfId="0" applyNumberFormat="1" applyFont="1" applyFill="1" applyBorder="1" applyAlignment="1">
      <alignment horizontal="center" vertical="center" shrinkToFit="1"/>
    </xf>
    <xf numFmtId="2" fontId="9" fillId="8" borderId="21" xfId="0" applyNumberFormat="1" applyFont="1" applyFill="1" applyBorder="1" applyAlignment="1">
      <alignment horizontal="center" vertical="center" shrinkToFit="1"/>
    </xf>
    <xf numFmtId="2" fontId="9" fillId="7" borderId="21" xfId="0" applyNumberFormat="1" applyFont="1" applyFill="1" applyBorder="1" applyAlignment="1">
      <alignment horizontal="center" vertical="center" shrinkToFit="1"/>
    </xf>
    <xf numFmtId="2" fontId="9" fillId="8" borderId="23" xfId="0" applyNumberFormat="1" applyFont="1" applyFill="1" applyBorder="1" applyAlignment="1">
      <alignment horizontal="center" vertical="center" shrinkToFit="1"/>
    </xf>
    <xf numFmtId="2" fontId="9" fillId="0" borderId="23" xfId="0" applyNumberFormat="1" applyFont="1" applyFill="1" applyBorder="1" applyAlignment="1">
      <alignment horizontal="center" vertical="center" shrinkToFit="1"/>
    </xf>
    <xf numFmtId="2" fontId="9" fillId="4" borderId="21" xfId="0" applyNumberFormat="1" applyFont="1" applyFill="1" applyBorder="1" applyAlignment="1">
      <alignment horizontal="center" vertical="center" shrinkToFit="1"/>
    </xf>
    <xf numFmtId="2" fontId="9" fillId="3" borderId="23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shrinkToFit="1"/>
    </xf>
    <xf numFmtId="2" fontId="9" fillId="0" borderId="17" xfId="0" applyNumberFormat="1" applyFont="1" applyFill="1" applyBorder="1" applyAlignment="1">
      <alignment horizontal="center" vertical="center" shrinkToFit="1"/>
    </xf>
    <xf numFmtId="2" fontId="9" fillId="4" borderId="23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shrinkToFit="1"/>
    </xf>
    <xf numFmtId="0" fontId="9" fillId="2" borderId="17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23" xfId="0" applyFont="1" applyFill="1" applyBorder="1" applyAlignment="1">
      <alignment horizontal="center" vertical="center" shrinkToFit="1"/>
    </xf>
    <xf numFmtId="0" fontId="9" fillId="0" borderId="15" xfId="0" applyFont="1" applyFill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2" borderId="22" xfId="0" applyFont="1" applyFill="1" applyBorder="1" applyAlignment="1">
      <alignment horizontal="center" vertical="center" shrinkToFit="1"/>
    </xf>
    <xf numFmtId="0" fontId="9" fillId="2" borderId="1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23" xfId="0" applyNumberFormat="1" applyFont="1" applyFill="1" applyBorder="1" applyAlignment="1">
      <alignment horizontal="center" vertical="center"/>
    </xf>
    <xf numFmtId="2" fontId="9" fillId="0" borderId="21" xfId="0" applyNumberFormat="1" applyFont="1" applyFill="1" applyBorder="1" applyAlignment="1">
      <alignment horizontal="center" vertical="center"/>
    </xf>
    <xf numFmtId="2" fontId="9" fillId="2" borderId="21" xfId="0" applyNumberFormat="1" applyFont="1" applyFill="1" applyBorder="1" applyAlignment="1">
      <alignment horizontal="center" vertical="center"/>
    </xf>
    <xf numFmtId="2" fontId="9" fillId="8" borderId="21" xfId="0" applyNumberFormat="1" applyFont="1" applyFill="1" applyBorder="1" applyAlignment="1">
      <alignment horizontal="center" vertical="center"/>
    </xf>
    <xf numFmtId="2" fontId="9" fillId="7" borderId="21" xfId="0" applyNumberFormat="1" applyFont="1" applyFill="1" applyBorder="1" applyAlignment="1">
      <alignment horizontal="center" vertical="center"/>
    </xf>
    <xf numFmtId="2" fontId="9" fillId="8" borderId="23" xfId="0" applyNumberFormat="1" applyFont="1" applyFill="1" applyBorder="1" applyAlignment="1">
      <alignment horizontal="center" vertical="center"/>
    </xf>
    <xf numFmtId="2" fontId="9" fillId="0" borderId="23" xfId="0" applyNumberFormat="1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 shrinkToFit="1"/>
    </xf>
    <xf numFmtId="0" fontId="9" fillId="0" borderId="31" xfId="0" applyFont="1" applyFill="1" applyBorder="1" applyAlignment="1">
      <alignment horizontal="center" textRotation="90" wrapText="1"/>
    </xf>
    <xf numFmtId="0" fontId="17" fillId="0" borderId="0" xfId="3" applyFont="1" applyAlignment="1">
      <alignment vertical="center" shrinkToFit="1"/>
    </xf>
    <xf numFmtId="0" fontId="17" fillId="0" borderId="0" xfId="3" applyFont="1" applyAlignment="1">
      <alignment horizontal="right" vertical="center" shrinkToFit="1"/>
    </xf>
    <xf numFmtId="0" fontId="11" fillId="0" borderId="4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9" fillId="0" borderId="12" xfId="5" applyFont="1" applyBorder="1" applyAlignment="1">
      <alignment horizontal="center"/>
    </xf>
    <xf numFmtId="0" fontId="9" fillId="0" borderId="10" xfId="5" applyFont="1" applyBorder="1" applyAlignment="1"/>
    <xf numFmtId="0" fontId="9" fillId="0" borderId="10" xfId="0" applyFont="1" applyBorder="1" applyAlignment="1"/>
    <xf numFmtId="2" fontId="15" fillId="4" borderId="17" xfId="5" applyNumberFormat="1" applyFont="1" applyFill="1" applyBorder="1" applyAlignment="1">
      <alignment horizontal="center" vertical="center" shrinkToFit="1"/>
    </xf>
    <xf numFmtId="2" fontId="15" fillId="4" borderId="21" xfId="5" applyNumberFormat="1" applyFont="1" applyFill="1" applyBorder="1" applyAlignment="1">
      <alignment horizontal="center" vertical="center" shrinkToFit="1"/>
    </xf>
    <xf numFmtId="2" fontId="15" fillId="3" borderId="21" xfId="5" applyNumberFormat="1" applyFont="1" applyFill="1" applyBorder="1" applyAlignment="1">
      <alignment horizontal="center" vertical="center" shrinkToFit="1"/>
    </xf>
    <xf numFmtId="2" fontId="15" fillId="2" borderId="17" xfId="0" applyNumberFormat="1" applyFont="1" applyFill="1" applyBorder="1" applyAlignment="1">
      <alignment horizontal="center" vertical="center" shrinkToFit="1"/>
    </xf>
    <xf numFmtId="2" fontId="15" fillId="0" borderId="23" xfId="0" applyNumberFormat="1" applyFont="1" applyBorder="1" applyAlignment="1">
      <alignment horizontal="center" vertical="center" shrinkToFit="1"/>
    </xf>
    <xf numFmtId="2" fontId="15" fillId="3" borderId="17" xfId="5" applyNumberFormat="1" applyFont="1" applyFill="1" applyBorder="1" applyAlignment="1">
      <alignment horizontal="center" vertical="center" shrinkToFit="1"/>
    </xf>
    <xf numFmtId="2" fontId="15" fillId="0" borderId="17" xfId="0" applyNumberFormat="1" applyFont="1" applyFill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9" fillId="4" borderId="17" xfId="5" applyFont="1" applyFill="1" applyBorder="1" applyAlignment="1">
      <alignment horizontal="center" vertical="center"/>
    </xf>
    <xf numFmtId="0" fontId="9" fillId="3" borderId="21" xfId="5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3" borderId="15" xfId="5" applyFont="1" applyFill="1" applyBorder="1" applyAlignment="1">
      <alignment horizontal="center" vertical="center"/>
    </xf>
    <xf numFmtId="0" fontId="9" fillId="3" borderId="33" xfId="5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9" fillId="3" borderId="31" xfId="5" applyFont="1" applyFill="1" applyBorder="1" applyAlignment="1">
      <alignment horizontal="center" textRotation="90" wrapText="1"/>
    </xf>
    <xf numFmtId="0" fontId="9" fillId="3" borderId="24" xfId="5" applyFont="1" applyFill="1" applyBorder="1" applyAlignment="1">
      <alignment horizontal="center" textRotation="90" wrapText="1"/>
    </xf>
    <xf numFmtId="0" fontId="9" fillId="0" borderId="32" xfId="0" applyFont="1" applyBorder="1" applyAlignment="1">
      <alignment horizontal="center" textRotation="90" wrapText="1"/>
    </xf>
    <xf numFmtId="0" fontId="9" fillId="0" borderId="20" xfId="0" applyFont="1" applyFill="1" applyBorder="1" applyAlignment="1">
      <alignment horizontal="center" textRotation="90" wrapText="1"/>
    </xf>
    <xf numFmtId="0" fontId="9" fillId="0" borderId="47" xfId="0" applyFont="1" applyBorder="1" applyAlignment="1">
      <alignment horizontal="center" textRotation="90" wrapText="1"/>
    </xf>
    <xf numFmtId="0" fontId="11" fillId="0" borderId="17" xfId="0" applyFont="1" applyFill="1" applyBorder="1" applyAlignment="1">
      <alignment horizontal="center" vertical="center"/>
    </xf>
    <xf numFmtId="2" fontId="15" fillId="2" borderId="48" xfId="0" applyNumberFormat="1" applyFont="1" applyFill="1" applyBorder="1" applyAlignment="1">
      <alignment horizontal="center" vertical="center" shrinkToFit="1"/>
    </xf>
    <xf numFmtId="2" fontId="15" fillId="2" borderId="16" xfId="0" applyNumberFormat="1" applyFont="1" applyFill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 textRotation="90" wrapText="1"/>
    </xf>
    <xf numFmtId="0" fontId="12" fillId="10" borderId="0" xfId="0" applyFont="1" applyFill="1" applyAlignment="1">
      <alignment horizontal="center" vertical="center"/>
    </xf>
  </cellXfs>
  <cellStyles count="6">
    <cellStyle name="Normalny" xfId="0" builtinId="0"/>
    <cellStyle name="Normalny 2" xfId="1"/>
    <cellStyle name="Normalny 3" xfId="2"/>
    <cellStyle name="Normalny 4" xfId="4"/>
    <cellStyle name="Normalny 5" xfId="5"/>
    <cellStyle name="Normalny 6" xfId="3"/>
  </cellStyles>
  <dxfs count="138"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0"/>
  <sheetViews>
    <sheetView tabSelected="1" zoomScale="110" zoomScaleNormal="110" workbookViewId="0">
      <pane ySplit="5" topLeftCell="A6" activePane="bottomLeft" state="frozen"/>
      <selection pane="bottomLeft" activeCell="S20" sqref="S20"/>
    </sheetView>
  </sheetViews>
  <sheetFormatPr defaultRowHeight="15" x14ac:dyDescent="0.2"/>
  <cols>
    <col min="1" max="1" width="10.7109375" style="1" customWidth="1"/>
    <col min="2" max="2" width="7.7109375" style="1" customWidth="1"/>
    <col min="3" max="34" width="3.42578125" style="1" customWidth="1"/>
    <col min="35" max="35" width="14.140625" style="1" customWidth="1"/>
    <col min="36" max="36" width="5.7109375" style="1" hidden="1" customWidth="1"/>
    <col min="37" max="16384" width="9.140625" style="1"/>
  </cols>
  <sheetData>
    <row r="1" spans="1:38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5" t="s">
        <v>49</v>
      </c>
      <c r="V1" s="5"/>
      <c r="W1" s="5"/>
      <c r="X1" s="5"/>
      <c r="Y1" s="5"/>
      <c r="Z1" s="5"/>
      <c r="AA1" s="6"/>
      <c r="AB1" s="6"/>
      <c r="AC1" s="6"/>
      <c r="AD1" s="6"/>
      <c r="AE1" s="3"/>
      <c r="AF1" s="6"/>
      <c r="AG1" s="6"/>
      <c r="AH1" s="3"/>
      <c r="AI1" s="7"/>
      <c r="AL1" s="274"/>
    </row>
    <row r="2" spans="1:38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11"/>
      <c r="V2" s="11"/>
      <c r="W2" s="11"/>
      <c r="X2" s="11"/>
      <c r="Y2" s="11"/>
      <c r="Z2" s="11"/>
      <c r="AA2" s="12"/>
      <c r="AB2" s="12"/>
      <c r="AC2" s="12"/>
      <c r="AD2" s="12"/>
      <c r="AE2" s="9"/>
      <c r="AF2" s="12"/>
      <c r="AG2" s="12"/>
      <c r="AH2" s="9"/>
      <c r="AI2" s="13"/>
      <c r="AL2" s="274"/>
    </row>
    <row r="3" spans="1:38" ht="21.95" customHeight="1" thickBot="1" x14ac:dyDescent="0.25">
      <c r="A3" s="8" t="s">
        <v>0</v>
      </c>
      <c r="B3" s="14">
        <v>3</v>
      </c>
      <c r="C3" s="12" t="s">
        <v>48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9"/>
      <c r="R3" s="9"/>
      <c r="S3" s="9"/>
      <c r="T3" s="10"/>
      <c r="U3" s="15" t="s">
        <v>18</v>
      </c>
      <c r="V3" s="15"/>
      <c r="W3" s="15"/>
      <c r="X3" s="15"/>
      <c r="Y3" s="15"/>
      <c r="Z3" s="15"/>
      <c r="AA3" s="12"/>
      <c r="AB3" s="12"/>
      <c r="AC3" s="12"/>
      <c r="AD3" s="12"/>
      <c r="AE3" s="9"/>
      <c r="AF3" s="12"/>
      <c r="AG3" s="12"/>
      <c r="AH3" s="9"/>
      <c r="AI3" s="13"/>
      <c r="AL3" s="274"/>
    </row>
    <row r="4" spans="1:38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9"/>
      <c r="R4" s="19"/>
      <c r="S4" s="19"/>
      <c r="T4" s="20"/>
      <c r="U4" s="21"/>
      <c r="V4" s="21"/>
      <c r="W4" s="21"/>
      <c r="X4" s="21"/>
      <c r="Y4" s="21"/>
      <c r="Z4" s="21"/>
      <c r="AA4" s="18"/>
      <c r="AB4" s="18"/>
      <c r="AC4" s="18"/>
      <c r="AD4" s="18"/>
      <c r="AE4" s="19"/>
      <c r="AF4" s="18"/>
      <c r="AG4" s="18"/>
      <c r="AH4" s="19"/>
      <c r="AI4" s="22"/>
      <c r="AL4" s="274"/>
    </row>
    <row r="5" spans="1:38" ht="117" customHeight="1" thickBot="1" x14ac:dyDescent="0.25">
      <c r="A5" s="47" t="s">
        <v>53</v>
      </c>
      <c r="B5" s="32" t="s">
        <v>1</v>
      </c>
      <c r="C5" s="38" t="s">
        <v>16</v>
      </c>
      <c r="D5" s="39" t="s">
        <v>19</v>
      </c>
      <c r="E5" s="39" t="s">
        <v>20</v>
      </c>
      <c r="F5" s="39" t="s">
        <v>21</v>
      </c>
      <c r="G5" s="40" t="s">
        <v>50</v>
      </c>
      <c r="H5" s="40" t="s">
        <v>51</v>
      </c>
      <c r="I5" s="33" t="s">
        <v>38</v>
      </c>
      <c r="J5" s="36" t="s">
        <v>22</v>
      </c>
      <c r="K5" s="36" t="s">
        <v>23</v>
      </c>
      <c r="L5" s="36" t="s">
        <v>14</v>
      </c>
      <c r="M5" s="36" t="s">
        <v>17</v>
      </c>
      <c r="N5" s="36" t="s">
        <v>24</v>
      </c>
      <c r="O5" s="36" t="s">
        <v>25</v>
      </c>
      <c r="P5" s="36" t="s">
        <v>26</v>
      </c>
      <c r="Q5" s="36" t="s">
        <v>27</v>
      </c>
      <c r="R5" s="36" t="s">
        <v>28</v>
      </c>
      <c r="S5" s="36" t="s">
        <v>29</v>
      </c>
      <c r="T5" s="36" t="s">
        <v>11</v>
      </c>
      <c r="U5" s="45" t="s">
        <v>30</v>
      </c>
      <c r="V5" s="46" t="s">
        <v>31</v>
      </c>
      <c r="W5" s="46" t="s">
        <v>30</v>
      </c>
      <c r="X5" s="33" t="s">
        <v>32</v>
      </c>
      <c r="Y5" s="36" t="s">
        <v>33</v>
      </c>
      <c r="Z5" s="37" t="s">
        <v>52</v>
      </c>
      <c r="AA5" s="36" t="s">
        <v>39</v>
      </c>
      <c r="AB5" s="41" t="s">
        <v>34</v>
      </c>
      <c r="AC5" s="42" t="s">
        <v>34</v>
      </c>
      <c r="AD5" s="42" t="s">
        <v>35</v>
      </c>
      <c r="AE5" s="42" t="s">
        <v>34</v>
      </c>
      <c r="AF5" s="42" t="s">
        <v>34</v>
      </c>
      <c r="AG5" s="43" t="s">
        <v>36</v>
      </c>
      <c r="AH5" s="44" t="s">
        <v>37</v>
      </c>
      <c r="AI5" s="65" t="s">
        <v>54</v>
      </c>
      <c r="AJ5" s="23" t="s">
        <v>2</v>
      </c>
      <c r="AL5" s="275" t="s">
        <v>106</v>
      </c>
    </row>
    <row r="6" spans="1:38" ht="15.6" customHeight="1" x14ac:dyDescent="0.2">
      <c r="A6" s="48"/>
      <c r="B6" s="30" t="s">
        <v>3</v>
      </c>
      <c r="C6" s="139"/>
      <c r="D6" s="140">
        <v>0</v>
      </c>
      <c r="E6" s="140">
        <v>0</v>
      </c>
      <c r="F6" s="140">
        <v>0</v>
      </c>
      <c r="G6" s="140">
        <v>0</v>
      </c>
      <c r="H6" s="140">
        <v>0</v>
      </c>
      <c r="I6" s="141">
        <v>0</v>
      </c>
      <c r="J6" s="142">
        <v>0</v>
      </c>
      <c r="K6" s="142">
        <v>0</v>
      </c>
      <c r="L6" s="142">
        <v>0</v>
      </c>
      <c r="M6" s="142">
        <v>1</v>
      </c>
      <c r="N6" s="142">
        <v>0</v>
      </c>
      <c r="O6" s="142">
        <v>3</v>
      </c>
      <c r="P6" s="142">
        <v>0</v>
      </c>
      <c r="Q6" s="142">
        <v>0</v>
      </c>
      <c r="R6" s="142">
        <v>0</v>
      </c>
      <c r="S6" s="142">
        <v>0</v>
      </c>
      <c r="T6" s="142">
        <v>0</v>
      </c>
      <c r="U6" s="143" t="s">
        <v>65</v>
      </c>
      <c r="V6" s="144" t="s">
        <v>65</v>
      </c>
      <c r="W6" s="144" t="s">
        <v>65</v>
      </c>
      <c r="X6" s="141">
        <v>6</v>
      </c>
      <c r="Y6" s="142">
        <v>0</v>
      </c>
      <c r="Z6" s="142">
        <v>0</v>
      </c>
      <c r="AA6" s="142">
        <v>0</v>
      </c>
      <c r="AB6" s="145" t="s">
        <v>65</v>
      </c>
      <c r="AC6" s="146" t="s">
        <v>65</v>
      </c>
      <c r="AD6" s="146" t="s">
        <v>65</v>
      </c>
      <c r="AE6" s="146" t="s">
        <v>65</v>
      </c>
      <c r="AF6" s="146" t="s">
        <v>65</v>
      </c>
      <c r="AG6" s="147" t="s">
        <v>65</v>
      </c>
      <c r="AH6" s="148" t="s">
        <v>65</v>
      </c>
      <c r="AI6" s="66" t="s">
        <v>8</v>
      </c>
      <c r="AJ6" s="24"/>
      <c r="AL6" s="274" t="str">
        <f t="shared" ref="AL6:AL7" si="0">IF($B5="l. wsiad.",SUM(Z6,AA5:AG5),"-")</f>
        <v>-</v>
      </c>
    </row>
    <row r="7" spans="1:38" ht="15.6" customHeight="1" x14ac:dyDescent="0.2">
      <c r="A7" s="49">
        <v>4.46</v>
      </c>
      <c r="B7" s="31" t="s">
        <v>4</v>
      </c>
      <c r="C7" s="149">
        <v>0</v>
      </c>
      <c r="D7" s="150">
        <v>0</v>
      </c>
      <c r="E7" s="150">
        <v>0</v>
      </c>
      <c r="F7" s="150">
        <v>0</v>
      </c>
      <c r="G7" s="150">
        <v>0</v>
      </c>
      <c r="H7" s="150">
        <v>0</v>
      </c>
      <c r="I7" s="151">
        <v>1</v>
      </c>
      <c r="J7" s="152">
        <v>2</v>
      </c>
      <c r="K7" s="152">
        <v>4</v>
      </c>
      <c r="L7" s="152">
        <v>0</v>
      </c>
      <c r="M7" s="152">
        <v>0</v>
      </c>
      <c r="N7" s="152">
        <v>0</v>
      </c>
      <c r="O7" s="152">
        <v>2</v>
      </c>
      <c r="P7" s="152">
        <v>0</v>
      </c>
      <c r="Q7" s="152">
        <v>1</v>
      </c>
      <c r="R7" s="152">
        <v>0</v>
      </c>
      <c r="S7" s="152">
        <v>0</v>
      </c>
      <c r="T7" s="152">
        <v>0</v>
      </c>
      <c r="U7" s="153" t="s">
        <v>65</v>
      </c>
      <c r="V7" s="154" t="s">
        <v>65</v>
      </c>
      <c r="W7" s="154" t="s">
        <v>65</v>
      </c>
      <c r="X7" s="151">
        <v>0</v>
      </c>
      <c r="Y7" s="152">
        <v>0</v>
      </c>
      <c r="Z7" s="152">
        <v>0</v>
      </c>
      <c r="AA7" s="152" t="s">
        <v>65</v>
      </c>
      <c r="AB7" s="155" t="s">
        <v>65</v>
      </c>
      <c r="AC7" s="156" t="s">
        <v>65</v>
      </c>
      <c r="AD7" s="156" t="s">
        <v>65</v>
      </c>
      <c r="AE7" s="156" t="s">
        <v>65</v>
      </c>
      <c r="AF7" s="156" t="s">
        <v>65</v>
      </c>
      <c r="AG7" s="157" t="s">
        <v>65</v>
      </c>
      <c r="AH7" s="158"/>
      <c r="AI7" s="67">
        <f>SUM(C7:AH7)</f>
        <v>10</v>
      </c>
      <c r="AJ7" s="25"/>
      <c r="AL7" s="274" t="str">
        <f t="shared" si="0"/>
        <v>-</v>
      </c>
    </row>
    <row r="8" spans="1:38" ht="15.6" customHeight="1" x14ac:dyDescent="0.2">
      <c r="A8" s="272" t="s">
        <v>57</v>
      </c>
      <c r="B8" s="29" t="s">
        <v>5</v>
      </c>
      <c r="C8" s="159">
        <f>C7</f>
        <v>0</v>
      </c>
      <c r="D8" s="160">
        <f t="shared" ref="D8" si="1">C8-D6+D7</f>
        <v>0</v>
      </c>
      <c r="E8" s="160">
        <f t="shared" ref="E8" si="2">D8-E6+E7</f>
        <v>0</v>
      </c>
      <c r="F8" s="160">
        <f t="shared" ref="F8" si="3">E8-F6+F7</f>
        <v>0</v>
      </c>
      <c r="G8" s="160">
        <f t="shared" ref="G8" si="4">F8-G6+G7</f>
        <v>0</v>
      </c>
      <c r="H8" s="160">
        <f t="shared" ref="H8" si="5">G8-H6+H7</f>
        <v>0</v>
      </c>
      <c r="I8" s="161">
        <f t="shared" ref="I8" si="6">H8-I6+I7</f>
        <v>1</v>
      </c>
      <c r="J8" s="162">
        <f t="shared" ref="J8" si="7">I8-J6+J7</f>
        <v>3</v>
      </c>
      <c r="K8" s="162">
        <f t="shared" ref="K8" si="8">J8-K6+K7</f>
        <v>7</v>
      </c>
      <c r="L8" s="162">
        <f t="shared" ref="L8" si="9">K8-L6+L7</f>
        <v>7</v>
      </c>
      <c r="M8" s="162">
        <f t="shared" ref="M8" si="10">L8-M6+M7</f>
        <v>6</v>
      </c>
      <c r="N8" s="162">
        <f t="shared" ref="N8" si="11">M8-N6+N7</f>
        <v>6</v>
      </c>
      <c r="O8" s="162">
        <f t="shared" ref="O8" si="12">N8-O6+O7</f>
        <v>5</v>
      </c>
      <c r="P8" s="162">
        <f t="shared" ref="P8" si="13">O8-P6+P7</f>
        <v>5</v>
      </c>
      <c r="Q8" s="162">
        <f t="shared" ref="Q8" si="14">P8-Q6+Q7</f>
        <v>6</v>
      </c>
      <c r="R8" s="162">
        <f t="shared" ref="R8" si="15">Q8-R6+R7</f>
        <v>6</v>
      </c>
      <c r="S8" s="162">
        <f t="shared" ref="S8" si="16">R8-S6+S7</f>
        <v>6</v>
      </c>
      <c r="T8" s="162">
        <f t="shared" ref="T8" si="17">S8-T6+T7</f>
        <v>6</v>
      </c>
      <c r="U8" s="163" t="s">
        <v>65</v>
      </c>
      <c r="V8" s="164" t="s">
        <v>65</v>
      </c>
      <c r="W8" s="164" t="s">
        <v>65</v>
      </c>
      <c r="X8" s="161">
        <f>T8-X6+X7</f>
        <v>0</v>
      </c>
      <c r="Y8" s="162">
        <f t="shared" ref="Y8" si="18">X8-Y6+Y7</f>
        <v>0</v>
      </c>
      <c r="Z8" s="162">
        <f t="shared" ref="Z8" si="19">Y8-Z6+Z7</f>
        <v>0</v>
      </c>
      <c r="AA8" s="162">
        <f>Z8-AA6</f>
        <v>0</v>
      </c>
      <c r="AB8" s="165" t="s">
        <v>65</v>
      </c>
      <c r="AC8" s="166" t="s">
        <v>65</v>
      </c>
      <c r="AD8" s="166" t="s">
        <v>65</v>
      </c>
      <c r="AE8" s="166" t="s">
        <v>65</v>
      </c>
      <c r="AF8" s="166" t="s">
        <v>65</v>
      </c>
      <c r="AG8" s="166" t="s">
        <v>65</v>
      </c>
      <c r="AH8" s="166" t="s">
        <v>65</v>
      </c>
      <c r="AI8" s="68"/>
      <c r="AJ8" s="26">
        <f>MAX(C8:AH8)</f>
        <v>7</v>
      </c>
      <c r="AL8" s="274">
        <f>IF($B7="l. wsiad.",SUM(Z8,AA7:AG7),"-")</f>
        <v>0</v>
      </c>
    </row>
    <row r="9" spans="1:38" ht="15.6" customHeight="1" x14ac:dyDescent="0.2">
      <c r="A9" s="273"/>
      <c r="B9" s="29" t="s">
        <v>6</v>
      </c>
      <c r="C9" s="131"/>
      <c r="D9" s="132"/>
      <c r="E9" s="132"/>
      <c r="F9" s="132"/>
      <c r="G9" s="132"/>
      <c r="H9" s="132"/>
      <c r="I9" s="124">
        <v>4.5199999999999996</v>
      </c>
      <c r="J9" s="125"/>
      <c r="K9" s="125"/>
      <c r="L9" s="130">
        <v>4.5599999999999996</v>
      </c>
      <c r="M9" s="125"/>
      <c r="N9" s="125"/>
      <c r="O9" s="130">
        <v>5.03</v>
      </c>
      <c r="P9" s="125"/>
      <c r="Q9" s="125"/>
      <c r="R9" s="130">
        <v>5.08</v>
      </c>
      <c r="S9" s="125"/>
      <c r="T9" s="125"/>
      <c r="U9" s="126"/>
      <c r="V9" s="127" t="s">
        <v>65</v>
      </c>
      <c r="W9" s="128"/>
      <c r="X9" s="129"/>
      <c r="Y9" s="125"/>
      <c r="Z9" s="125"/>
      <c r="AA9" s="130">
        <v>5.17</v>
      </c>
      <c r="AB9" s="122"/>
      <c r="AC9" s="123"/>
      <c r="AD9" s="167" t="s">
        <v>65</v>
      </c>
      <c r="AE9" s="123"/>
      <c r="AF9" s="123"/>
      <c r="AG9" s="168"/>
      <c r="AH9" s="169" t="s">
        <v>65</v>
      </c>
      <c r="AI9" s="69">
        <v>0.31</v>
      </c>
      <c r="AJ9" s="25"/>
      <c r="AL9" s="274" t="str">
        <f t="shared" ref="AL9:AL68" si="20">IF($B8="l. wsiad.",SUM(Z9,AA8:AG8),"-")</f>
        <v>-</v>
      </c>
    </row>
    <row r="10" spans="1:38" ht="15.6" customHeight="1" x14ac:dyDescent="0.2">
      <c r="A10" s="273"/>
      <c r="B10" s="29" t="s">
        <v>7</v>
      </c>
      <c r="C10" s="170">
        <v>4.46</v>
      </c>
      <c r="D10" s="132"/>
      <c r="E10" s="132"/>
      <c r="F10" s="132"/>
      <c r="G10" s="132"/>
      <c r="H10" s="132"/>
      <c r="I10" s="124">
        <v>4.5199999999999996</v>
      </c>
      <c r="J10" s="125"/>
      <c r="K10" s="125"/>
      <c r="L10" s="130">
        <v>4.5599999999999996</v>
      </c>
      <c r="M10" s="125"/>
      <c r="N10" s="125"/>
      <c r="O10" s="130">
        <v>5.03</v>
      </c>
      <c r="P10" s="125"/>
      <c r="Q10" s="125"/>
      <c r="R10" s="130">
        <v>5.08</v>
      </c>
      <c r="S10" s="125"/>
      <c r="T10" s="125"/>
      <c r="U10" s="126"/>
      <c r="V10" s="127" t="s">
        <v>65</v>
      </c>
      <c r="W10" s="128"/>
      <c r="X10" s="129"/>
      <c r="Y10" s="125"/>
      <c r="Z10" s="125"/>
      <c r="AA10" s="130" t="s">
        <v>65</v>
      </c>
      <c r="AB10" s="122"/>
      <c r="AC10" s="123"/>
      <c r="AD10" s="167" t="s">
        <v>65</v>
      </c>
      <c r="AE10" s="123"/>
      <c r="AF10" s="123"/>
      <c r="AG10" s="168"/>
      <c r="AH10" s="171"/>
      <c r="AI10" s="68"/>
      <c r="AJ10" s="27"/>
      <c r="AL10" s="274" t="str">
        <f t="shared" si="20"/>
        <v>-</v>
      </c>
    </row>
    <row r="11" spans="1:38" ht="15.6" customHeight="1" thickBot="1" x14ac:dyDescent="0.25">
      <c r="A11" s="50">
        <v>224</v>
      </c>
      <c r="B11" s="34" t="s">
        <v>9</v>
      </c>
      <c r="C11" s="172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4"/>
      <c r="AH11" s="175"/>
      <c r="AI11" s="70"/>
      <c r="AJ11" s="28"/>
      <c r="AL11" s="274" t="str">
        <f t="shared" si="20"/>
        <v>-</v>
      </c>
    </row>
    <row r="12" spans="1:38" ht="15.6" customHeight="1" x14ac:dyDescent="0.2">
      <c r="A12" s="48"/>
      <c r="B12" s="30" t="s">
        <v>3</v>
      </c>
      <c r="C12" s="139"/>
      <c r="D12" s="140" t="s">
        <v>65</v>
      </c>
      <c r="E12" s="140" t="s">
        <v>65</v>
      </c>
      <c r="F12" s="140" t="s">
        <v>65</v>
      </c>
      <c r="G12" s="140" t="s">
        <v>65</v>
      </c>
      <c r="H12" s="140" t="s">
        <v>65</v>
      </c>
      <c r="I12" s="141" t="s">
        <v>65</v>
      </c>
      <c r="J12" s="142">
        <v>0</v>
      </c>
      <c r="K12" s="142">
        <v>0</v>
      </c>
      <c r="L12" s="142">
        <v>0</v>
      </c>
      <c r="M12" s="142">
        <v>0</v>
      </c>
      <c r="N12" s="142">
        <v>0</v>
      </c>
      <c r="O12" s="142">
        <v>0</v>
      </c>
      <c r="P12" s="142">
        <v>0</v>
      </c>
      <c r="Q12" s="142">
        <v>0</v>
      </c>
      <c r="R12" s="142">
        <v>0</v>
      </c>
      <c r="S12" s="142">
        <v>0</v>
      </c>
      <c r="T12" s="142">
        <v>0</v>
      </c>
      <c r="U12" s="143" t="s">
        <v>65</v>
      </c>
      <c r="V12" s="144" t="s">
        <v>65</v>
      </c>
      <c r="W12" s="144" t="s">
        <v>65</v>
      </c>
      <c r="X12" s="141">
        <v>1</v>
      </c>
      <c r="Y12" s="142">
        <v>1</v>
      </c>
      <c r="Z12" s="142">
        <v>0</v>
      </c>
      <c r="AA12" s="142">
        <v>2</v>
      </c>
      <c r="AB12" s="145" t="s">
        <v>65</v>
      </c>
      <c r="AC12" s="146" t="s">
        <v>65</v>
      </c>
      <c r="AD12" s="146" t="s">
        <v>65</v>
      </c>
      <c r="AE12" s="146" t="s">
        <v>65</v>
      </c>
      <c r="AF12" s="146" t="s">
        <v>65</v>
      </c>
      <c r="AG12" s="147" t="s">
        <v>65</v>
      </c>
      <c r="AH12" s="148" t="s">
        <v>65</v>
      </c>
      <c r="AI12" s="66" t="s">
        <v>8</v>
      </c>
      <c r="AJ12" s="24"/>
      <c r="AL12" s="274" t="str">
        <f t="shared" si="20"/>
        <v>-</v>
      </c>
    </row>
    <row r="13" spans="1:38" ht="15.6" customHeight="1" x14ac:dyDescent="0.2">
      <c r="A13" s="49">
        <v>5.56</v>
      </c>
      <c r="B13" s="31" t="s">
        <v>4</v>
      </c>
      <c r="C13" s="149" t="s">
        <v>65</v>
      </c>
      <c r="D13" s="150" t="s">
        <v>65</v>
      </c>
      <c r="E13" s="150" t="s">
        <v>65</v>
      </c>
      <c r="F13" s="150" t="s">
        <v>65</v>
      </c>
      <c r="G13" s="150" t="s">
        <v>65</v>
      </c>
      <c r="H13" s="150" t="s">
        <v>65</v>
      </c>
      <c r="I13" s="151">
        <v>1</v>
      </c>
      <c r="J13" s="152">
        <v>1</v>
      </c>
      <c r="K13" s="152">
        <v>1</v>
      </c>
      <c r="L13" s="152">
        <v>0</v>
      </c>
      <c r="M13" s="152">
        <v>0</v>
      </c>
      <c r="N13" s="152">
        <v>0</v>
      </c>
      <c r="O13" s="152">
        <v>0</v>
      </c>
      <c r="P13" s="152">
        <v>0</v>
      </c>
      <c r="Q13" s="152">
        <v>0</v>
      </c>
      <c r="R13" s="152">
        <v>0</v>
      </c>
      <c r="S13" s="152">
        <v>0</v>
      </c>
      <c r="T13" s="152">
        <v>0</v>
      </c>
      <c r="U13" s="153" t="s">
        <v>65</v>
      </c>
      <c r="V13" s="154" t="s">
        <v>65</v>
      </c>
      <c r="W13" s="154" t="s">
        <v>65</v>
      </c>
      <c r="X13" s="151">
        <v>1</v>
      </c>
      <c r="Y13" s="152">
        <v>0</v>
      </c>
      <c r="Z13" s="152">
        <v>0</v>
      </c>
      <c r="AA13" s="152" t="s">
        <v>65</v>
      </c>
      <c r="AB13" s="155" t="s">
        <v>65</v>
      </c>
      <c r="AC13" s="156" t="s">
        <v>65</v>
      </c>
      <c r="AD13" s="156" t="s">
        <v>65</v>
      </c>
      <c r="AE13" s="156" t="s">
        <v>65</v>
      </c>
      <c r="AF13" s="156" t="s">
        <v>65</v>
      </c>
      <c r="AG13" s="157" t="s">
        <v>65</v>
      </c>
      <c r="AH13" s="158"/>
      <c r="AI13" s="67">
        <f t="shared" ref="AI13" si="21">SUM(C13:AH13)</f>
        <v>4</v>
      </c>
      <c r="AJ13" s="25"/>
      <c r="AL13" s="274" t="str">
        <f t="shared" si="20"/>
        <v>-</v>
      </c>
    </row>
    <row r="14" spans="1:38" ht="15.6" customHeight="1" x14ac:dyDescent="0.2">
      <c r="A14" s="272" t="s">
        <v>58</v>
      </c>
      <c r="B14" s="29" t="s">
        <v>5</v>
      </c>
      <c r="C14" s="159" t="str">
        <f>C13</f>
        <v>x</v>
      </c>
      <c r="D14" s="160" t="s">
        <v>65</v>
      </c>
      <c r="E14" s="160" t="s">
        <v>65</v>
      </c>
      <c r="F14" s="160" t="s">
        <v>65</v>
      </c>
      <c r="G14" s="160" t="s">
        <v>65</v>
      </c>
      <c r="H14" s="160" t="s">
        <v>65</v>
      </c>
      <c r="I14" s="161">
        <f>I13</f>
        <v>1</v>
      </c>
      <c r="J14" s="162">
        <f t="shared" ref="J14" si="22">I14-J12+J13</f>
        <v>2</v>
      </c>
      <c r="K14" s="162">
        <f t="shared" ref="K14" si="23">J14-K12+K13</f>
        <v>3</v>
      </c>
      <c r="L14" s="162">
        <f t="shared" ref="L14" si="24">K14-L12+L13</f>
        <v>3</v>
      </c>
      <c r="M14" s="162">
        <f t="shared" ref="M14" si="25">L14-M12+M13</f>
        <v>3</v>
      </c>
      <c r="N14" s="162">
        <f t="shared" ref="N14" si="26">M14-N12+N13</f>
        <v>3</v>
      </c>
      <c r="O14" s="162">
        <f t="shared" ref="O14" si="27">N14-O12+O13</f>
        <v>3</v>
      </c>
      <c r="P14" s="162">
        <f t="shared" ref="P14" si="28">O14-P12+P13</f>
        <v>3</v>
      </c>
      <c r="Q14" s="162">
        <f t="shared" ref="Q14" si="29">P14-Q12+Q13</f>
        <v>3</v>
      </c>
      <c r="R14" s="162">
        <f t="shared" ref="R14" si="30">Q14-R12+R13</f>
        <v>3</v>
      </c>
      <c r="S14" s="162">
        <f t="shared" ref="S14" si="31">R14-S12+S13</f>
        <v>3</v>
      </c>
      <c r="T14" s="162">
        <f t="shared" ref="T14" si="32">S14-T12+T13</f>
        <v>3</v>
      </c>
      <c r="U14" s="163" t="s">
        <v>65</v>
      </c>
      <c r="V14" s="164" t="s">
        <v>65</v>
      </c>
      <c r="W14" s="164" t="s">
        <v>65</v>
      </c>
      <c r="X14" s="161">
        <f t="shared" ref="X14" si="33">T14-X12+X13</f>
        <v>3</v>
      </c>
      <c r="Y14" s="162">
        <f t="shared" ref="Y14" si="34">X14-Y12+Y13</f>
        <v>2</v>
      </c>
      <c r="Z14" s="162">
        <f t="shared" ref="Z14" si="35">Y14-Z12+Z13</f>
        <v>2</v>
      </c>
      <c r="AA14" s="162">
        <f>Z14-AA12</f>
        <v>0</v>
      </c>
      <c r="AB14" s="165" t="s">
        <v>65</v>
      </c>
      <c r="AC14" s="166" t="s">
        <v>65</v>
      </c>
      <c r="AD14" s="166" t="s">
        <v>65</v>
      </c>
      <c r="AE14" s="166" t="s">
        <v>65</v>
      </c>
      <c r="AF14" s="166" t="s">
        <v>65</v>
      </c>
      <c r="AG14" s="166" t="s">
        <v>65</v>
      </c>
      <c r="AH14" s="166" t="s">
        <v>65</v>
      </c>
      <c r="AI14" s="68"/>
      <c r="AJ14" s="26">
        <f t="shared" ref="AJ14" si="36">MAX(C14:AH14)</f>
        <v>3</v>
      </c>
      <c r="AL14" s="274">
        <f t="shared" si="20"/>
        <v>2</v>
      </c>
    </row>
    <row r="15" spans="1:38" ht="15.6" customHeight="1" x14ac:dyDescent="0.2">
      <c r="A15" s="273"/>
      <c r="B15" s="29" t="s">
        <v>6</v>
      </c>
      <c r="C15" s="131"/>
      <c r="D15" s="132"/>
      <c r="E15" s="132"/>
      <c r="F15" s="132"/>
      <c r="G15" s="132"/>
      <c r="H15" s="132"/>
      <c r="I15" s="124" t="s">
        <v>65</v>
      </c>
      <c r="J15" s="125"/>
      <c r="K15" s="125"/>
      <c r="L15" s="130">
        <v>6</v>
      </c>
      <c r="M15" s="125"/>
      <c r="N15" s="125"/>
      <c r="O15" s="130">
        <v>6.05</v>
      </c>
      <c r="P15" s="125"/>
      <c r="Q15" s="125"/>
      <c r="R15" s="130">
        <v>6.1</v>
      </c>
      <c r="S15" s="125"/>
      <c r="T15" s="125"/>
      <c r="U15" s="126"/>
      <c r="V15" s="127" t="s">
        <v>65</v>
      </c>
      <c r="W15" s="128"/>
      <c r="X15" s="129"/>
      <c r="Y15" s="125"/>
      <c r="Z15" s="125"/>
      <c r="AA15" s="130">
        <v>6.22</v>
      </c>
      <c r="AB15" s="122"/>
      <c r="AC15" s="123"/>
      <c r="AD15" s="167" t="s">
        <v>65</v>
      </c>
      <c r="AE15" s="123"/>
      <c r="AF15" s="123"/>
      <c r="AG15" s="168"/>
      <c r="AH15" s="169" t="s">
        <v>65</v>
      </c>
      <c r="AI15" s="69">
        <v>0.26</v>
      </c>
      <c r="AJ15" s="25"/>
      <c r="AL15" s="274" t="str">
        <f t="shared" si="20"/>
        <v>-</v>
      </c>
    </row>
    <row r="16" spans="1:38" ht="15.6" customHeight="1" x14ac:dyDescent="0.2">
      <c r="A16" s="273"/>
      <c r="B16" s="29" t="s">
        <v>7</v>
      </c>
      <c r="C16" s="170" t="s">
        <v>65</v>
      </c>
      <c r="D16" s="132"/>
      <c r="E16" s="132"/>
      <c r="F16" s="132"/>
      <c r="G16" s="132"/>
      <c r="H16" s="132"/>
      <c r="I16" s="124">
        <v>5.56</v>
      </c>
      <c r="J16" s="125"/>
      <c r="K16" s="125"/>
      <c r="L16" s="130">
        <v>6</v>
      </c>
      <c r="M16" s="125"/>
      <c r="N16" s="125"/>
      <c r="O16" s="130">
        <v>6.05</v>
      </c>
      <c r="P16" s="125"/>
      <c r="Q16" s="125"/>
      <c r="R16" s="130">
        <v>6.1</v>
      </c>
      <c r="S16" s="125"/>
      <c r="T16" s="125"/>
      <c r="U16" s="126"/>
      <c r="V16" s="127" t="s">
        <v>65</v>
      </c>
      <c r="W16" s="128"/>
      <c r="X16" s="129"/>
      <c r="Y16" s="125"/>
      <c r="Z16" s="125"/>
      <c r="AA16" s="130" t="s">
        <v>65</v>
      </c>
      <c r="AB16" s="122"/>
      <c r="AC16" s="123"/>
      <c r="AD16" s="167" t="s">
        <v>65</v>
      </c>
      <c r="AE16" s="123"/>
      <c r="AF16" s="123"/>
      <c r="AG16" s="168"/>
      <c r="AH16" s="171"/>
      <c r="AI16" s="68"/>
      <c r="AJ16" s="27"/>
      <c r="AL16" s="274" t="str">
        <f t="shared" si="20"/>
        <v>-</v>
      </c>
    </row>
    <row r="17" spans="1:38" ht="15.6" customHeight="1" thickBot="1" x14ac:dyDescent="0.25">
      <c r="A17" s="50">
        <v>224</v>
      </c>
      <c r="B17" s="34" t="s">
        <v>9</v>
      </c>
      <c r="C17" s="172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4"/>
      <c r="AH17" s="175"/>
      <c r="AI17" s="70"/>
      <c r="AJ17" s="28"/>
      <c r="AL17" s="274" t="str">
        <f t="shared" si="20"/>
        <v>-</v>
      </c>
    </row>
    <row r="18" spans="1:38" ht="15.6" customHeight="1" x14ac:dyDescent="0.2">
      <c r="A18" s="48"/>
      <c r="B18" s="30" t="s">
        <v>3</v>
      </c>
      <c r="C18" s="139"/>
      <c r="D18" s="140" t="s">
        <v>65</v>
      </c>
      <c r="E18" s="140" t="s">
        <v>65</v>
      </c>
      <c r="F18" s="140" t="s">
        <v>65</v>
      </c>
      <c r="G18" s="140" t="s">
        <v>65</v>
      </c>
      <c r="H18" s="140" t="s">
        <v>65</v>
      </c>
      <c r="I18" s="141" t="s">
        <v>65</v>
      </c>
      <c r="J18" s="142">
        <v>0</v>
      </c>
      <c r="K18" s="142">
        <v>0</v>
      </c>
      <c r="L18" s="142">
        <v>0</v>
      </c>
      <c r="M18" s="142">
        <v>0</v>
      </c>
      <c r="N18" s="142">
        <v>0</v>
      </c>
      <c r="O18" s="142">
        <v>0</v>
      </c>
      <c r="P18" s="142">
        <v>0</v>
      </c>
      <c r="Q18" s="142">
        <v>0</v>
      </c>
      <c r="R18" s="142">
        <v>0</v>
      </c>
      <c r="S18" s="142">
        <v>0</v>
      </c>
      <c r="T18" s="142">
        <v>0</v>
      </c>
      <c r="U18" s="143" t="s">
        <v>65</v>
      </c>
      <c r="V18" s="144" t="s">
        <v>65</v>
      </c>
      <c r="W18" s="144" t="s">
        <v>65</v>
      </c>
      <c r="X18" s="141">
        <v>2</v>
      </c>
      <c r="Y18" s="142">
        <v>6</v>
      </c>
      <c r="Z18" s="142">
        <v>0</v>
      </c>
      <c r="AA18" s="142">
        <v>0</v>
      </c>
      <c r="AB18" s="145" t="s">
        <v>65</v>
      </c>
      <c r="AC18" s="146" t="s">
        <v>65</v>
      </c>
      <c r="AD18" s="146" t="s">
        <v>65</v>
      </c>
      <c r="AE18" s="146" t="s">
        <v>65</v>
      </c>
      <c r="AF18" s="146" t="s">
        <v>65</v>
      </c>
      <c r="AG18" s="147" t="s">
        <v>65</v>
      </c>
      <c r="AH18" s="148" t="s">
        <v>65</v>
      </c>
      <c r="AI18" s="66" t="s">
        <v>8</v>
      </c>
      <c r="AJ18" s="24"/>
      <c r="AL18" s="274" t="str">
        <f t="shared" si="20"/>
        <v>-</v>
      </c>
    </row>
    <row r="19" spans="1:38" ht="15.6" customHeight="1" x14ac:dyDescent="0.2">
      <c r="A19" s="49">
        <v>6.59</v>
      </c>
      <c r="B19" s="31" t="s">
        <v>4</v>
      </c>
      <c r="C19" s="149" t="s">
        <v>65</v>
      </c>
      <c r="D19" s="150" t="s">
        <v>65</v>
      </c>
      <c r="E19" s="150" t="s">
        <v>65</v>
      </c>
      <c r="F19" s="150" t="s">
        <v>65</v>
      </c>
      <c r="G19" s="150" t="s">
        <v>65</v>
      </c>
      <c r="H19" s="150" t="s">
        <v>65</v>
      </c>
      <c r="I19" s="151">
        <v>0</v>
      </c>
      <c r="J19" s="152">
        <v>1</v>
      </c>
      <c r="K19" s="152">
        <v>0</v>
      </c>
      <c r="L19" s="152">
        <v>0</v>
      </c>
      <c r="M19" s="152">
        <v>3</v>
      </c>
      <c r="N19" s="152">
        <v>0</v>
      </c>
      <c r="O19" s="152">
        <v>0</v>
      </c>
      <c r="P19" s="152">
        <v>3</v>
      </c>
      <c r="Q19" s="152">
        <v>1</v>
      </c>
      <c r="R19" s="152">
        <v>0</v>
      </c>
      <c r="S19" s="152">
        <v>0</v>
      </c>
      <c r="T19" s="152">
        <v>0</v>
      </c>
      <c r="U19" s="153" t="s">
        <v>65</v>
      </c>
      <c r="V19" s="154" t="s">
        <v>65</v>
      </c>
      <c r="W19" s="154" t="s">
        <v>65</v>
      </c>
      <c r="X19" s="151">
        <v>0</v>
      </c>
      <c r="Y19" s="152">
        <v>0</v>
      </c>
      <c r="Z19" s="152">
        <v>0</v>
      </c>
      <c r="AA19" s="152" t="s">
        <v>65</v>
      </c>
      <c r="AB19" s="155" t="s">
        <v>65</v>
      </c>
      <c r="AC19" s="156" t="s">
        <v>65</v>
      </c>
      <c r="AD19" s="156" t="s">
        <v>65</v>
      </c>
      <c r="AE19" s="156" t="s">
        <v>65</v>
      </c>
      <c r="AF19" s="156" t="s">
        <v>65</v>
      </c>
      <c r="AG19" s="157" t="s">
        <v>65</v>
      </c>
      <c r="AH19" s="158"/>
      <c r="AI19" s="67">
        <f t="shared" ref="AI19" si="37">SUM(C19:AH19)</f>
        <v>8</v>
      </c>
      <c r="AJ19" s="25"/>
      <c r="AL19" s="274" t="str">
        <f t="shared" si="20"/>
        <v>-</v>
      </c>
    </row>
    <row r="20" spans="1:38" ht="15.6" customHeight="1" x14ac:dyDescent="0.2">
      <c r="A20" s="272" t="s">
        <v>58</v>
      </c>
      <c r="B20" s="29" t="s">
        <v>5</v>
      </c>
      <c r="C20" s="159" t="str">
        <f t="shared" ref="C20" si="38">C19</f>
        <v>x</v>
      </c>
      <c r="D20" s="160" t="s">
        <v>65</v>
      </c>
      <c r="E20" s="160" t="s">
        <v>65</v>
      </c>
      <c r="F20" s="160" t="s">
        <v>65</v>
      </c>
      <c r="G20" s="160" t="s">
        <v>65</v>
      </c>
      <c r="H20" s="160" t="s">
        <v>65</v>
      </c>
      <c r="I20" s="161">
        <f t="shared" ref="I20" si="39">I19</f>
        <v>0</v>
      </c>
      <c r="J20" s="162">
        <f t="shared" ref="J20" si="40">I20-J18+J19</f>
        <v>1</v>
      </c>
      <c r="K20" s="162">
        <f t="shared" ref="K20" si="41">J20-K18+K19</f>
        <v>1</v>
      </c>
      <c r="L20" s="162">
        <f t="shared" ref="L20" si="42">K20-L18+L19</f>
        <v>1</v>
      </c>
      <c r="M20" s="162">
        <f t="shared" ref="M20" si="43">L20-M18+M19</f>
        <v>4</v>
      </c>
      <c r="N20" s="162">
        <f t="shared" ref="N20" si="44">M20-N18+N19</f>
        <v>4</v>
      </c>
      <c r="O20" s="162">
        <f t="shared" ref="O20" si="45">N20-O18+O19</f>
        <v>4</v>
      </c>
      <c r="P20" s="162">
        <f t="shared" ref="P20" si="46">O20-P18+P19</f>
        <v>7</v>
      </c>
      <c r="Q20" s="162">
        <f t="shared" ref="Q20" si="47">P20-Q18+Q19</f>
        <v>8</v>
      </c>
      <c r="R20" s="162">
        <f t="shared" ref="R20" si="48">Q20-R18+R19</f>
        <v>8</v>
      </c>
      <c r="S20" s="162">
        <f t="shared" ref="S20" si="49">R20-S18+S19</f>
        <v>8</v>
      </c>
      <c r="T20" s="162">
        <f t="shared" ref="T20" si="50">S20-T18+T19</f>
        <v>8</v>
      </c>
      <c r="U20" s="163" t="s">
        <v>65</v>
      </c>
      <c r="V20" s="164" t="s">
        <v>65</v>
      </c>
      <c r="W20" s="164" t="s">
        <v>65</v>
      </c>
      <c r="X20" s="161">
        <f t="shared" ref="X20" si="51">T20-X18+X19</f>
        <v>6</v>
      </c>
      <c r="Y20" s="162">
        <f t="shared" ref="Y20" si="52">X20-Y18+Y19</f>
        <v>0</v>
      </c>
      <c r="Z20" s="162">
        <f t="shared" ref="Z20" si="53">Y20-Z18+Z19</f>
        <v>0</v>
      </c>
      <c r="AA20" s="162">
        <f>Z20-AA18</f>
        <v>0</v>
      </c>
      <c r="AB20" s="165" t="s">
        <v>65</v>
      </c>
      <c r="AC20" s="166" t="s">
        <v>65</v>
      </c>
      <c r="AD20" s="166" t="s">
        <v>65</v>
      </c>
      <c r="AE20" s="166" t="s">
        <v>65</v>
      </c>
      <c r="AF20" s="166" t="s">
        <v>65</v>
      </c>
      <c r="AG20" s="166" t="s">
        <v>65</v>
      </c>
      <c r="AH20" s="166" t="s">
        <v>65</v>
      </c>
      <c r="AI20" s="68"/>
      <c r="AJ20" s="26">
        <f t="shared" ref="AJ20" si="54">MAX(C20:AH20)</f>
        <v>8</v>
      </c>
      <c r="AL20" s="274">
        <f t="shared" si="20"/>
        <v>0</v>
      </c>
    </row>
    <row r="21" spans="1:38" ht="15.6" customHeight="1" x14ac:dyDescent="0.2">
      <c r="A21" s="273"/>
      <c r="B21" s="29" t="s">
        <v>6</v>
      </c>
      <c r="C21" s="131"/>
      <c r="D21" s="132"/>
      <c r="E21" s="132"/>
      <c r="F21" s="132"/>
      <c r="G21" s="132"/>
      <c r="H21" s="132"/>
      <c r="I21" s="124" t="s">
        <v>65</v>
      </c>
      <c r="J21" s="125"/>
      <c r="K21" s="125"/>
      <c r="L21" s="130">
        <v>7.02</v>
      </c>
      <c r="M21" s="125"/>
      <c r="N21" s="125"/>
      <c r="O21" s="130">
        <v>7.09</v>
      </c>
      <c r="P21" s="125"/>
      <c r="Q21" s="125"/>
      <c r="R21" s="130">
        <v>7.13</v>
      </c>
      <c r="S21" s="125"/>
      <c r="T21" s="125"/>
      <c r="U21" s="126"/>
      <c r="V21" s="127" t="s">
        <v>65</v>
      </c>
      <c r="W21" s="128"/>
      <c r="X21" s="129"/>
      <c r="Y21" s="125"/>
      <c r="Z21" s="125"/>
      <c r="AA21" s="130">
        <v>7.26</v>
      </c>
      <c r="AB21" s="122"/>
      <c r="AC21" s="123"/>
      <c r="AD21" s="167" t="s">
        <v>65</v>
      </c>
      <c r="AE21" s="123"/>
      <c r="AF21" s="123"/>
      <c r="AG21" s="168"/>
      <c r="AH21" s="169" t="s">
        <v>65</v>
      </c>
      <c r="AI21" s="69">
        <v>0.27</v>
      </c>
      <c r="AJ21" s="25"/>
      <c r="AL21" s="274" t="str">
        <f t="shared" si="20"/>
        <v>-</v>
      </c>
    </row>
    <row r="22" spans="1:38" ht="15.6" customHeight="1" x14ac:dyDescent="0.2">
      <c r="A22" s="273"/>
      <c r="B22" s="29" t="s">
        <v>7</v>
      </c>
      <c r="C22" s="170" t="s">
        <v>65</v>
      </c>
      <c r="D22" s="132"/>
      <c r="E22" s="132"/>
      <c r="F22" s="132"/>
      <c r="G22" s="132"/>
      <c r="H22" s="132"/>
      <c r="I22" s="124">
        <v>6.59</v>
      </c>
      <c r="J22" s="125"/>
      <c r="K22" s="125"/>
      <c r="L22" s="130">
        <v>7.02</v>
      </c>
      <c r="M22" s="125"/>
      <c r="N22" s="125"/>
      <c r="O22" s="130">
        <v>7.09</v>
      </c>
      <c r="P22" s="125"/>
      <c r="Q22" s="125"/>
      <c r="R22" s="130">
        <v>7.13</v>
      </c>
      <c r="S22" s="125"/>
      <c r="T22" s="125"/>
      <c r="U22" s="126"/>
      <c r="V22" s="127" t="s">
        <v>65</v>
      </c>
      <c r="W22" s="128"/>
      <c r="X22" s="129"/>
      <c r="Y22" s="125"/>
      <c r="Z22" s="125"/>
      <c r="AA22" s="130" t="s">
        <v>65</v>
      </c>
      <c r="AB22" s="122"/>
      <c r="AC22" s="123"/>
      <c r="AD22" s="167" t="s">
        <v>65</v>
      </c>
      <c r="AE22" s="123"/>
      <c r="AF22" s="123"/>
      <c r="AG22" s="168"/>
      <c r="AH22" s="171"/>
      <c r="AI22" s="68"/>
      <c r="AJ22" s="27"/>
      <c r="AL22" s="274" t="str">
        <f t="shared" si="20"/>
        <v>-</v>
      </c>
    </row>
    <row r="23" spans="1:38" ht="15.6" customHeight="1" thickBot="1" x14ac:dyDescent="0.25">
      <c r="A23" s="50">
        <v>224</v>
      </c>
      <c r="B23" s="34" t="s">
        <v>9</v>
      </c>
      <c r="C23" s="172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4"/>
      <c r="AH23" s="175"/>
      <c r="AI23" s="70"/>
      <c r="AJ23" s="28"/>
      <c r="AL23" s="274" t="str">
        <f t="shared" si="20"/>
        <v>-</v>
      </c>
    </row>
    <row r="24" spans="1:38" ht="15.6" customHeight="1" x14ac:dyDescent="0.2">
      <c r="A24" s="48"/>
      <c r="B24" s="30" t="s">
        <v>3</v>
      </c>
      <c r="C24" s="139"/>
      <c r="D24" s="140" t="s">
        <v>65</v>
      </c>
      <c r="E24" s="140" t="s">
        <v>65</v>
      </c>
      <c r="F24" s="140" t="s">
        <v>65</v>
      </c>
      <c r="G24" s="140" t="s">
        <v>65</v>
      </c>
      <c r="H24" s="140" t="s">
        <v>65</v>
      </c>
      <c r="I24" s="141" t="s">
        <v>65</v>
      </c>
      <c r="J24" s="142">
        <v>0</v>
      </c>
      <c r="K24" s="142">
        <v>0</v>
      </c>
      <c r="L24" s="142">
        <v>2</v>
      </c>
      <c r="M24" s="142">
        <v>1</v>
      </c>
      <c r="N24" s="142">
        <v>0</v>
      </c>
      <c r="O24" s="142">
        <v>0</v>
      </c>
      <c r="P24" s="142">
        <v>0</v>
      </c>
      <c r="Q24" s="142">
        <v>0</v>
      </c>
      <c r="R24" s="142">
        <v>1</v>
      </c>
      <c r="S24" s="142">
        <v>1</v>
      </c>
      <c r="T24" s="142">
        <v>0</v>
      </c>
      <c r="U24" s="143" t="s">
        <v>65</v>
      </c>
      <c r="V24" s="144" t="s">
        <v>65</v>
      </c>
      <c r="W24" s="144" t="s">
        <v>65</v>
      </c>
      <c r="X24" s="141">
        <v>1</v>
      </c>
      <c r="Y24" s="142">
        <v>1</v>
      </c>
      <c r="Z24" s="142">
        <v>1</v>
      </c>
      <c r="AA24" s="142">
        <v>1</v>
      </c>
      <c r="AB24" s="145" t="s">
        <v>65</v>
      </c>
      <c r="AC24" s="146" t="s">
        <v>65</v>
      </c>
      <c r="AD24" s="146" t="s">
        <v>65</v>
      </c>
      <c r="AE24" s="146" t="s">
        <v>65</v>
      </c>
      <c r="AF24" s="146" t="s">
        <v>65</v>
      </c>
      <c r="AG24" s="147" t="s">
        <v>65</v>
      </c>
      <c r="AH24" s="148" t="s">
        <v>65</v>
      </c>
      <c r="AI24" s="66" t="s">
        <v>8</v>
      </c>
      <c r="AJ24" s="24"/>
      <c r="AL24" s="274" t="str">
        <f t="shared" si="20"/>
        <v>-</v>
      </c>
    </row>
    <row r="25" spans="1:38" ht="15.6" customHeight="1" x14ac:dyDescent="0.2">
      <c r="A25" s="49">
        <v>8.02</v>
      </c>
      <c r="B25" s="31" t="s">
        <v>4</v>
      </c>
      <c r="C25" s="149" t="s">
        <v>65</v>
      </c>
      <c r="D25" s="150" t="s">
        <v>65</v>
      </c>
      <c r="E25" s="150" t="s">
        <v>65</v>
      </c>
      <c r="F25" s="150" t="s">
        <v>65</v>
      </c>
      <c r="G25" s="150" t="s">
        <v>65</v>
      </c>
      <c r="H25" s="150" t="s">
        <v>65</v>
      </c>
      <c r="I25" s="151">
        <v>0</v>
      </c>
      <c r="J25" s="152">
        <v>2</v>
      </c>
      <c r="K25" s="152">
        <v>2</v>
      </c>
      <c r="L25" s="152">
        <v>2</v>
      </c>
      <c r="M25" s="152">
        <v>1</v>
      </c>
      <c r="N25" s="152">
        <v>0</v>
      </c>
      <c r="O25" s="152">
        <v>0</v>
      </c>
      <c r="P25" s="152">
        <v>2</v>
      </c>
      <c r="Q25" s="152">
        <v>0</v>
      </c>
      <c r="R25" s="152">
        <v>0</v>
      </c>
      <c r="S25" s="152">
        <v>0</v>
      </c>
      <c r="T25" s="152">
        <v>0</v>
      </c>
      <c r="U25" s="153" t="s">
        <v>65</v>
      </c>
      <c r="V25" s="154" t="s">
        <v>65</v>
      </c>
      <c r="W25" s="154" t="s">
        <v>65</v>
      </c>
      <c r="X25" s="151">
        <v>0</v>
      </c>
      <c r="Y25" s="152">
        <v>0</v>
      </c>
      <c r="Z25" s="152">
        <v>0</v>
      </c>
      <c r="AA25" s="152" t="s">
        <v>65</v>
      </c>
      <c r="AB25" s="155" t="s">
        <v>65</v>
      </c>
      <c r="AC25" s="156" t="s">
        <v>65</v>
      </c>
      <c r="AD25" s="156" t="s">
        <v>65</v>
      </c>
      <c r="AE25" s="156" t="s">
        <v>65</v>
      </c>
      <c r="AF25" s="156" t="s">
        <v>65</v>
      </c>
      <c r="AG25" s="157" t="s">
        <v>65</v>
      </c>
      <c r="AH25" s="158"/>
      <c r="AI25" s="67">
        <f t="shared" ref="AI25" si="55">SUM(C25:AH25)</f>
        <v>9</v>
      </c>
      <c r="AJ25" s="25"/>
      <c r="AL25" s="274" t="str">
        <f t="shared" si="20"/>
        <v>-</v>
      </c>
    </row>
    <row r="26" spans="1:38" ht="15.6" customHeight="1" x14ac:dyDescent="0.2">
      <c r="A26" s="272" t="s">
        <v>58</v>
      </c>
      <c r="B26" s="29" t="s">
        <v>5</v>
      </c>
      <c r="C26" s="159" t="str">
        <f t="shared" ref="C26" si="56">C25</f>
        <v>x</v>
      </c>
      <c r="D26" s="160" t="s">
        <v>65</v>
      </c>
      <c r="E26" s="160" t="s">
        <v>65</v>
      </c>
      <c r="F26" s="160" t="s">
        <v>65</v>
      </c>
      <c r="G26" s="160" t="s">
        <v>65</v>
      </c>
      <c r="H26" s="160" t="s">
        <v>65</v>
      </c>
      <c r="I26" s="161">
        <f t="shared" ref="I26" si="57">I25</f>
        <v>0</v>
      </c>
      <c r="J26" s="162">
        <f t="shared" ref="J26" si="58">I26-J24+J25</f>
        <v>2</v>
      </c>
      <c r="K26" s="162">
        <f t="shared" ref="K26" si="59">J26-K24+K25</f>
        <v>4</v>
      </c>
      <c r="L26" s="162">
        <f t="shared" ref="L26" si="60">K26-L24+L25</f>
        <v>4</v>
      </c>
      <c r="M26" s="162">
        <f t="shared" ref="M26" si="61">L26-M24+M25</f>
        <v>4</v>
      </c>
      <c r="N26" s="162">
        <f t="shared" ref="N26" si="62">M26-N24+N25</f>
        <v>4</v>
      </c>
      <c r="O26" s="162">
        <f t="shared" ref="O26" si="63">N26-O24+O25</f>
        <v>4</v>
      </c>
      <c r="P26" s="162">
        <f t="shared" ref="P26" si="64">O26-P24+P25</f>
        <v>6</v>
      </c>
      <c r="Q26" s="162">
        <f t="shared" ref="Q26" si="65">P26-Q24+Q25</f>
        <v>6</v>
      </c>
      <c r="R26" s="162">
        <f t="shared" ref="R26" si="66">Q26-R24+R25</f>
        <v>5</v>
      </c>
      <c r="S26" s="162">
        <f t="shared" ref="S26" si="67">R26-S24+S25</f>
        <v>4</v>
      </c>
      <c r="T26" s="162">
        <f t="shared" ref="T26" si="68">S26-T24+T25</f>
        <v>4</v>
      </c>
      <c r="U26" s="163" t="s">
        <v>65</v>
      </c>
      <c r="V26" s="164" t="s">
        <v>65</v>
      </c>
      <c r="W26" s="164" t="s">
        <v>65</v>
      </c>
      <c r="X26" s="161">
        <f t="shared" ref="X26" si="69">T26-X24+X25</f>
        <v>3</v>
      </c>
      <c r="Y26" s="162">
        <f t="shared" ref="Y26" si="70">X26-Y24+Y25</f>
        <v>2</v>
      </c>
      <c r="Z26" s="162">
        <f t="shared" ref="Z26" si="71">Y26-Z24+Z25</f>
        <v>1</v>
      </c>
      <c r="AA26" s="162">
        <f>Z26-AA24</f>
        <v>0</v>
      </c>
      <c r="AB26" s="165" t="s">
        <v>65</v>
      </c>
      <c r="AC26" s="166" t="s">
        <v>65</v>
      </c>
      <c r="AD26" s="166" t="s">
        <v>65</v>
      </c>
      <c r="AE26" s="166" t="s">
        <v>65</v>
      </c>
      <c r="AF26" s="166" t="s">
        <v>65</v>
      </c>
      <c r="AG26" s="166" t="s">
        <v>65</v>
      </c>
      <c r="AH26" s="166" t="s">
        <v>65</v>
      </c>
      <c r="AI26" s="68"/>
      <c r="AJ26" s="26">
        <f t="shared" ref="AJ26" si="72">MAX(C26:AH26)</f>
        <v>6</v>
      </c>
      <c r="AL26" s="274">
        <f t="shared" si="20"/>
        <v>1</v>
      </c>
    </row>
    <row r="27" spans="1:38" ht="15.6" customHeight="1" x14ac:dyDescent="0.2">
      <c r="A27" s="273"/>
      <c r="B27" s="29" t="s">
        <v>6</v>
      </c>
      <c r="C27" s="131"/>
      <c r="D27" s="132"/>
      <c r="E27" s="132"/>
      <c r="F27" s="132"/>
      <c r="G27" s="132"/>
      <c r="H27" s="132"/>
      <c r="I27" s="124" t="s">
        <v>65</v>
      </c>
      <c r="J27" s="125"/>
      <c r="K27" s="125"/>
      <c r="L27" s="130">
        <v>8.07</v>
      </c>
      <c r="M27" s="125"/>
      <c r="N27" s="125"/>
      <c r="O27" s="130">
        <v>8.1199999999999992</v>
      </c>
      <c r="P27" s="125"/>
      <c r="Q27" s="125"/>
      <c r="R27" s="130">
        <v>8.2100000000000009</v>
      </c>
      <c r="S27" s="125"/>
      <c r="T27" s="125"/>
      <c r="U27" s="126"/>
      <c r="V27" s="127" t="s">
        <v>65</v>
      </c>
      <c r="W27" s="128"/>
      <c r="X27" s="129"/>
      <c r="Y27" s="125"/>
      <c r="Z27" s="125"/>
      <c r="AA27" s="130">
        <v>8.3000000000000007</v>
      </c>
      <c r="AB27" s="122"/>
      <c r="AC27" s="123"/>
      <c r="AD27" s="167" t="s">
        <v>65</v>
      </c>
      <c r="AE27" s="123"/>
      <c r="AF27" s="123"/>
      <c r="AG27" s="168"/>
      <c r="AH27" s="169" t="s">
        <v>65</v>
      </c>
      <c r="AI27" s="69">
        <v>0.28000000000000003</v>
      </c>
      <c r="AJ27" s="25"/>
      <c r="AL27" s="274" t="str">
        <f t="shared" si="20"/>
        <v>-</v>
      </c>
    </row>
    <row r="28" spans="1:38" ht="15.6" customHeight="1" x14ac:dyDescent="0.2">
      <c r="A28" s="273"/>
      <c r="B28" s="29" t="s">
        <v>7</v>
      </c>
      <c r="C28" s="170" t="s">
        <v>65</v>
      </c>
      <c r="D28" s="132"/>
      <c r="E28" s="132"/>
      <c r="F28" s="132"/>
      <c r="G28" s="132"/>
      <c r="H28" s="132"/>
      <c r="I28" s="124">
        <v>8.02</v>
      </c>
      <c r="J28" s="125"/>
      <c r="K28" s="125"/>
      <c r="L28" s="130">
        <v>8.07</v>
      </c>
      <c r="M28" s="125"/>
      <c r="N28" s="125"/>
      <c r="O28" s="130">
        <v>8.1199999999999992</v>
      </c>
      <c r="P28" s="125"/>
      <c r="Q28" s="125"/>
      <c r="R28" s="130">
        <v>8.2100000000000009</v>
      </c>
      <c r="S28" s="125"/>
      <c r="T28" s="125"/>
      <c r="U28" s="126"/>
      <c r="V28" s="127" t="s">
        <v>65</v>
      </c>
      <c r="W28" s="128"/>
      <c r="X28" s="129"/>
      <c r="Y28" s="125"/>
      <c r="Z28" s="125"/>
      <c r="AA28" s="130" t="s">
        <v>65</v>
      </c>
      <c r="AB28" s="122"/>
      <c r="AC28" s="123"/>
      <c r="AD28" s="167" t="s">
        <v>65</v>
      </c>
      <c r="AE28" s="123"/>
      <c r="AF28" s="123"/>
      <c r="AG28" s="168"/>
      <c r="AH28" s="171"/>
      <c r="AI28" s="68"/>
      <c r="AJ28" s="27"/>
      <c r="AL28" s="274" t="str">
        <f t="shared" si="20"/>
        <v>-</v>
      </c>
    </row>
    <row r="29" spans="1:38" ht="15.6" customHeight="1" thickBot="1" x14ac:dyDescent="0.25">
      <c r="A29" s="50">
        <v>224</v>
      </c>
      <c r="B29" s="34" t="s">
        <v>9</v>
      </c>
      <c r="C29" s="172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4"/>
      <c r="AH29" s="175"/>
      <c r="AI29" s="70"/>
      <c r="AJ29" s="28"/>
      <c r="AL29" s="274" t="str">
        <f t="shared" si="20"/>
        <v>-</v>
      </c>
    </row>
    <row r="30" spans="1:38" ht="15.6" customHeight="1" x14ac:dyDescent="0.2">
      <c r="A30" s="48"/>
      <c r="B30" s="30" t="s">
        <v>3</v>
      </c>
      <c r="C30" s="139"/>
      <c r="D30" s="140" t="s">
        <v>65</v>
      </c>
      <c r="E30" s="140" t="s">
        <v>65</v>
      </c>
      <c r="F30" s="140" t="s">
        <v>65</v>
      </c>
      <c r="G30" s="140" t="s">
        <v>65</v>
      </c>
      <c r="H30" s="140" t="s">
        <v>65</v>
      </c>
      <c r="I30" s="141" t="s">
        <v>65</v>
      </c>
      <c r="J30" s="142">
        <v>0</v>
      </c>
      <c r="K30" s="142">
        <v>0</v>
      </c>
      <c r="L30" s="142">
        <v>0</v>
      </c>
      <c r="M30" s="142">
        <v>2</v>
      </c>
      <c r="N30" s="142">
        <v>0</v>
      </c>
      <c r="O30" s="142">
        <v>0</v>
      </c>
      <c r="P30" s="142">
        <v>4</v>
      </c>
      <c r="Q30" s="142">
        <v>3</v>
      </c>
      <c r="R30" s="142">
        <v>0</v>
      </c>
      <c r="S30" s="142">
        <v>1</v>
      </c>
      <c r="T30" s="142">
        <v>0</v>
      </c>
      <c r="U30" s="143" t="s">
        <v>65</v>
      </c>
      <c r="V30" s="144" t="s">
        <v>65</v>
      </c>
      <c r="W30" s="144" t="s">
        <v>65</v>
      </c>
      <c r="X30" s="141">
        <v>1</v>
      </c>
      <c r="Y30" s="142">
        <v>12</v>
      </c>
      <c r="Z30" s="142">
        <v>2</v>
      </c>
      <c r="AA30" s="142">
        <v>4</v>
      </c>
      <c r="AB30" s="145" t="s">
        <v>65</v>
      </c>
      <c r="AC30" s="146" t="s">
        <v>65</v>
      </c>
      <c r="AD30" s="146" t="s">
        <v>65</v>
      </c>
      <c r="AE30" s="146" t="s">
        <v>65</v>
      </c>
      <c r="AF30" s="146" t="s">
        <v>65</v>
      </c>
      <c r="AG30" s="147" t="s">
        <v>65</v>
      </c>
      <c r="AH30" s="148" t="s">
        <v>65</v>
      </c>
      <c r="AI30" s="66" t="s">
        <v>8</v>
      </c>
      <c r="AJ30" s="24"/>
      <c r="AL30" s="274" t="str">
        <f t="shared" si="20"/>
        <v>-</v>
      </c>
    </row>
    <row r="31" spans="1:38" ht="15.6" customHeight="1" x14ac:dyDescent="0.2">
      <c r="A31" s="49">
        <v>9.4</v>
      </c>
      <c r="B31" s="31" t="s">
        <v>4</v>
      </c>
      <c r="C31" s="149" t="s">
        <v>65</v>
      </c>
      <c r="D31" s="150" t="s">
        <v>65</v>
      </c>
      <c r="E31" s="150" t="s">
        <v>65</v>
      </c>
      <c r="F31" s="150" t="s">
        <v>65</v>
      </c>
      <c r="G31" s="150" t="s">
        <v>65</v>
      </c>
      <c r="H31" s="150" t="s">
        <v>65</v>
      </c>
      <c r="I31" s="151">
        <v>3</v>
      </c>
      <c r="J31" s="152">
        <v>2</v>
      </c>
      <c r="K31" s="152">
        <v>4</v>
      </c>
      <c r="L31" s="152">
        <v>8</v>
      </c>
      <c r="M31" s="152">
        <v>1</v>
      </c>
      <c r="N31" s="152">
        <v>0</v>
      </c>
      <c r="O31" s="152">
        <v>0</v>
      </c>
      <c r="P31" s="152">
        <v>9</v>
      </c>
      <c r="Q31" s="152">
        <v>1</v>
      </c>
      <c r="R31" s="152">
        <v>1</v>
      </c>
      <c r="S31" s="152">
        <v>0</v>
      </c>
      <c r="T31" s="152">
        <v>0</v>
      </c>
      <c r="U31" s="153" t="s">
        <v>65</v>
      </c>
      <c r="V31" s="154" t="s">
        <v>65</v>
      </c>
      <c r="W31" s="154" t="s">
        <v>65</v>
      </c>
      <c r="X31" s="151">
        <v>0</v>
      </c>
      <c r="Y31" s="152">
        <v>0</v>
      </c>
      <c r="Z31" s="152">
        <v>0</v>
      </c>
      <c r="AA31" s="152" t="s">
        <v>65</v>
      </c>
      <c r="AB31" s="155" t="s">
        <v>65</v>
      </c>
      <c r="AC31" s="156" t="s">
        <v>65</v>
      </c>
      <c r="AD31" s="156" t="s">
        <v>65</v>
      </c>
      <c r="AE31" s="156" t="s">
        <v>65</v>
      </c>
      <c r="AF31" s="156" t="s">
        <v>65</v>
      </c>
      <c r="AG31" s="157" t="s">
        <v>65</v>
      </c>
      <c r="AH31" s="158"/>
      <c r="AI31" s="67">
        <f t="shared" ref="AI31" si="73">SUM(C31:AH31)</f>
        <v>29</v>
      </c>
      <c r="AJ31" s="25"/>
      <c r="AL31" s="274" t="str">
        <f t="shared" si="20"/>
        <v>-</v>
      </c>
    </row>
    <row r="32" spans="1:38" ht="15.6" customHeight="1" x14ac:dyDescent="0.2">
      <c r="A32" s="272" t="s">
        <v>58</v>
      </c>
      <c r="B32" s="29" t="s">
        <v>5</v>
      </c>
      <c r="C32" s="159" t="str">
        <f t="shared" ref="C32" si="74">C31</f>
        <v>x</v>
      </c>
      <c r="D32" s="160" t="s">
        <v>65</v>
      </c>
      <c r="E32" s="160" t="s">
        <v>65</v>
      </c>
      <c r="F32" s="160" t="s">
        <v>65</v>
      </c>
      <c r="G32" s="160" t="s">
        <v>65</v>
      </c>
      <c r="H32" s="160" t="s">
        <v>65</v>
      </c>
      <c r="I32" s="161">
        <f t="shared" ref="I32" si="75">I31</f>
        <v>3</v>
      </c>
      <c r="J32" s="162">
        <f t="shared" ref="J32" si="76">I32-J30+J31</f>
        <v>5</v>
      </c>
      <c r="K32" s="162">
        <f t="shared" ref="K32" si="77">J32-K30+K31</f>
        <v>9</v>
      </c>
      <c r="L32" s="162">
        <f t="shared" ref="L32" si="78">K32-L30+L31</f>
        <v>17</v>
      </c>
      <c r="M32" s="162">
        <f t="shared" ref="M32" si="79">L32-M30+M31</f>
        <v>16</v>
      </c>
      <c r="N32" s="162">
        <f t="shared" ref="N32" si="80">M32-N30+N31</f>
        <v>16</v>
      </c>
      <c r="O32" s="162">
        <f t="shared" ref="O32" si="81">N32-O30+O31</f>
        <v>16</v>
      </c>
      <c r="P32" s="162">
        <f t="shared" ref="P32" si="82">O32-P30+P31</f>
        <v>21</v>
      </c>
      <c r="Q32" s="162">
        <f t="shared" ref="Q32" si="83">P32-Q30+Q31</f>
        <v>19</v>
      </c>
      <c r="R32" s="162">
        <f t="shared" ref="R32" si="84">Q32-R30+R31</f>
        <v>20</v>
      </c>
      <c r="S32" s="162">
        <f t="shared" ref="S32" si="85">R32-S30+S31</f>
        <v>19</v>
      </c>
      <c r="T32" s="162">
        <f t="shared" ref="T32" si="86">S32-T30+T31</f>
        <v>19</v>
      </c>
      <c r="U32" s="163" t="s">
        <v>65</v>
      </c>
      <c r="V32" s="164" t="s">
        <v>65</v>
      </c>
      <c r="W32" s="164" t="s">
        <v>65</v>
      </c>
      <c r="X32" s="161">
        <f t="shared" ref="X32" si="87">T32-X30+X31</f>
        <v>18</v>
      </c>
      <c r="Y32" s="162">
        <f t="shared" ref="Y32" si="88">X32-Y30+Y31</f>
        <v>6</v>
      </c>
      <c r="Z32" s="162">
        <f t="shared" ref="Z32" si="89">Y32-Z30+Z31</f>
        <v>4</v>
      </c>
      <c r="AA32" s="162">
        <f>Z32-AA30</f>
        <v>0</v>
      </c>
      <c r="AB32" s="165" t="s">
        <v>65</v>
      </c>
      <c r="AC32" s="166" t="s">
        <v>65</v>
      </c>
      <c r="AD32" s="166" t="s">
        <v>65</v>
      </c>
      <c r="AE32" s="166" t="s">
        <v>65</v>
      </c>
      <c r="AF32" s="166" t="s">
        <v>65</v>
      </c>
      <c r="AG32" s="166" t="s">
        <v>65</v>
      </c>
      <c r="AH32" s="166" t="s">
        <v>65</v>
      </c>
      <c r="AI32" s="68"/>
      <c r="AJ32" s="26">
        <f t="shared" ref="AJ32" si="90">MAX(C32:AH32)</f>
        <v>21</v>
      </c>
      <c r="AL32" s="274">
        <f t="shared" si="20"/>
        <v>4</v>
      </c>
    </row>
    <row r="33" spans="1:38" ht="15.6" customHeight="1" x14ac:dyDescent="0.2">
      <c r="A33" s="273"/>
      <c r="B33" s="29" t="s">
        <v>6</v>
      </c>
      <c r="C33" s="131"/>
      <c r="D33" s="132"/>
      <c r="E33" s="132"/>
      <c r="F33" s="132"/>
      <c r="G33" s="132"/>
      <c r="H33" s="132"/>
      <c r="I33" s="124" t="s">
        <v>65</v>
      </c>
      <c r="J33" s="125"/>
      <c r="K33" s="125"/>
      <c r="L33" s="130">
        <v>9.44</v>
      </c>
      <c r="M33" s="125"/>
      <c r="N33" s="125"/>
      <c r="O33" s="130">
        <v>9.48</v>
      </c>
      <c r="P33" s="125"/>
      <c r="Q33" s="125"/>
      <c r="R33" s="130">
        <v>9.5299999999999994</v>
      </c>
      <c r="S33" s="125"/>
      <c r="T33" s="125"/>
      <c r="U33" s="126"/>
      <c r="V33" s="127" t="s">
        <v>65</v>
      </c>
      <c r="W33" s="128"/>
      <c r="X33" s="129"/>
      <c r="Y33" s="125"/>
      <c r="Z33" s="125"/>
      <c r="AA33" s="130">
        <v>10.050000000000001</v>
      </c>
      <c r="AB33" s="122"/>
      <c r="AC33" s="123"/>
      <c r="AD33" s="167" t="s">
        <v>65</v>
      </c>
      <c r="AE33" s="123"/>
      <c r="AF33" s="123"/>
      <c r="AG33" s="168"/>
      <c r="AH33" s="169" t="s">
        <v>65</v>
      </c>
      <c r="AI33" s="69">
        <v>0.25</v>
      </c>
      <c r="AJ33" s="25"/>
      <c r="AL33" s="274" t="str">
        <f t="shared" si="20"/>
        <v>-</v>
      </c>
    </row>
    <row r="34" spans="1:38" ht="15.6" customHeight="1" x14ac:dyDescent="0.2">
      <c r="A34" s="273"/>
      <c r="B34" s="29" t="s">
        <v>7</v>
      </c>
      <c r="C34" s="170" t="s">
        <v>65</v>
      </c>
      <c r="D34" s="132"/>
      <c r="E34" s="132"/>
      <c r="F34" s="132"/>
      <c r="G34" s="132"/>
      <c r="H34" s="132"/>
      <c r="I34" s="124">
        <v>9.4</v>
      </c>
      <c r="J34" s="125"/>
      <c r="K34" s="125"/>
      <c r="L34" s="130">
        <v>9.44</v>
      </c>
      <c r="M34" s="125"/>
      <c r="N34" s="125"/>
      <c r="O34" s="130">
        <v>9.48</v>
      </c>
      <c r="P34" s="125"/>
      <c r="Q34" s="125"/>
      <c r="R34" s="130">
        <v>9.5299999999999994</v>
      </c>
      <c r="S34" s="125"/>
      <c r="T34" s="125"/>
      <c r="U34" s="126"/>
      <c r="V34" s="127" t="s">
        <v>65</v>
      </c>
      <c r="W34" s="128"/>
      <c r="X34" s="129"/>
      <c r="Y34" s="125"/>
      <c r="Z34" s="125"/>
      <c r="AA34" s="130" t="s">
        <v>65</v>
      </c>
      <c r="AB34" s="122"/>
      <c r="AC34" s="123"/>
      <c r="AD34" s="167" t="s">
        <v>65</v>
      </c>
      <c r="AE34" s="123"/>
      <c r="AF34" s="123"/>
      <c r="AG34" s="168"/>
      <c r="AH34" s="171"/>
      <c r="AI34" s="68"/>
      <c r="AJ34" s="27"/>
      <c r="AL34" s="274" t="str">
        <f t="shared" si="20"/>
        <v>-</v>
      </c>
    </row>
    <row r="35" spans="1:38" ht="15.6" customHeight="1" thickBot="1" x14ac:dyDescent="0.25">
      <c r="A35" s="50">
        <v>224</v>
      </c>
      <c r="B35" s="34" t="s">
        <v>9</v>
      </c>
      <c r="C35" s="172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4"/>
      <c r="AH35" s="175"/>
      <c r="AI35" s="70"/>
      <c r="AJ35" s="28"/>
      <c r="AL35" s="274" t="str">
        <f t="shared" si="20"/>
        <v>-</v>
      </c>
    </row>
    <row r="36" spans="1:38" ht="15.6" customHeight="1" x14ac:dyDescent="0.2">
      <c r="A36" s="48"/>
      <c r="B36" s="30" t="s">
        <v>3</v>
      </c>
      <c r="C36" s="139"/>
      <c r="D36" s="140" t="s">
        <v>65</v>
      </c>
      <c r="E36" s="140" t="s">
        <v>65</v>
      </c>
      <c r="F36" s="140" t="s">
        <v>65</v>
      </c>
      <c r="G36" s="140" t="s">
        <v>65</v>
      </c>
      <c r="H36" s="140" t="s">
        <v>65</v>
      </c>
      <c r="I36" s="141" t="s">
        <v>65</v>
      </c>
      <c r="J36" s="142">
        <v>0</v>
      </c>
      <c r="K36" s="142">
        <v>0</v>
      </c>
      <c r="L36" s="142">
        <v>0</v>
      </c>
      <c r="M36" s="142">
        <v>4</v>
      </c>
      <c r="N36" s="142">
        <v>0</v>
      </c>
      <c r="O36" s="142">
        <v>0</v>
      </c>
      <c r="P36" s="142">
        <v>1</v>
      </c>
      <c r="Q36" s="142">
        <v>1</v>
      </c>
      <c r="R36" s="142">
        <v>1</v>
      </c>
      <c r="S36" s="142">
        <v>0</v>
      </c>
      <c r="T36" s="142">
        <v>0</v>
      </c>
      <c r="U36" s="143">
        <v>3</v>
      </c>
      <c r="V36" s="144">
        <v>7</v>
      </c>
      <c r="W36" s="144">
        <v>0</v>
      </c>
      <c r="X36" s="141">
        <v>1</v>
      </c>
      <c r="Y36" s="142">
        <v>2</v>
      </c>
      <c r="Z36" s="142">
        <v>0</v>
      </c>
      <c r="AA36" s="142">
        <v>10</v>
      </c>
      <c r="AB36" s="145" t="s">
        <v>65</v>
      </c>
      <c r="AC36" s="146" t="s">
        <v>65</v>
      </c>
      <c r="AD36" s="146" t="s">
        <v>65</v>
      </c>
      <c r="AE36" s="146" t="s">
        <v>65</v>
      </c>
      <c r="AF36" s="146" t="s">
        <v>65</v>
      </c>
      <c r="AG36" s="147" t="s">
        <v>65</v>
      </c>
      <c r="AH36" s="148" t="s">
        <v>65</v>
      </c>
      <c r="AI36" s="66" t="s">
        <v>8</v>
      </c>
      <c r="AJ36" s="24"/>
      <c r="AL36" s="274" t="str">
        <f t="shared" si="20"/>
        <v>-</v>
      </c>
    </row>
    <row r="37" spans="1:38" ht="15.6" customHeight="1" x14ac:dyDescent="0.2">
      <c r="A37" s="49">
        <v>11</v>
      </c>
      <c r="B37" s="31" t="s">
        <v>4</v>
      </c>
      <c r="C37" s="149" t="s">
        <v>65</v>
      </c>
      <c r="D37" s="150" t="s">
        <v>65</v>
      </c>
      <c r="E37" s="150" t="s">
        <v>65</v>
      </c>
      <c r="F37" s="150" t="s">
        <v>65</v>
      </c>
      <c r="G37" s="150" t="s">
        <v>65</v>
      </c>
      <c r="H37" s="150" t="s">
        <v>65</v>
      </c>
      <c r="I37" s="151">
        <v>0</v>
      </c>
      <c r="J37" s="152">
        <v>2</v>
      </c>
      <c r="K37" s="152">
        <v>4</v>
      </c>
      <c r="L37" s="152">
        <v>7</v>
      </c>
      <c r="M37" s="152">
        <v>3</v>
      </c>
      <c r="N37" s="152">
        <v>0</v>
      </c>
      <c r="O37" s="152">
        <v>0</v>
      </c>
      <c r="P37" s="152">
        <v>7</v>
      </c>
      <c r="Q37" s="152">
        <v>2</v>
      </c>
      <c r="R37" s="152">
        <v>2</v>
      </c>
      <c r="S37" s="152">
        <v>0</v>
      </c>
      <c r="T37" s="152">
        <v>0</v>
      </c>
      <c r="U37" s="153">
        <v>0</v>
      </c>
      <c r="V37" s="154">
        <v>0</v>
      </c>
      <c r="W37" s="154">
        <v>0</v>
      </c>
      <c r="X37" s="151">
        <v>0</v>
      </c>
      <c r="Y37" s="152">
        <v>0</v>
      </c>
      <c r="Z37" s="152">
        <v>3</v>
      </c>
      <c r="AA37" s="152" t="s">
        <v>65</v>
      </c>
      <c r="AB37" s="155" t="s">
        <v>65</v>
      </c>
      <c r="AC37" s="156" t="s">
        <v>65</v>
      </c>
      <c r="AD37" s="156" t="s">
        <v>65</v>
      </c>
      <c r="AE37" s="156" t="s">
        <v>65</v>
      </c>
      <c r="AF37" s="156" t="s">
        <v>65</v>
      </c>
      <c r="AG37" s="157" t="s">
        <v>65</v>
      </c>
      <c r="AH37" s="158"/>
      <c r="AI37" s="67">
        <f t="shared" ref="AI37" si="91">SUM(C37:AH37)</f>
        <v>30</v>
      </c>
      <c r="AJ37" s="25"/>
      <c r="AL37" s="274" t="str">
        <f t="shared" si="20"/>
        <v>-</v>
      </c>
    </row>
    <row r="38" spans="1:38" ht="15.6" customHeight="1" x14ac:dyDescent="0.2">
      <c r="A38" s="272" t="s">
        <v>58</v>
      </c>
      <c r="B38" s="29" t="s">
        <v>5</v>
      </c>
      <c r="C38" s="159" t="str">
        <f t="shared" ref="C38" si="92">C37</f>
        <v>x</v>
      </c>
      <c r="D38" s="160" t="s">
        <v>65</v>
      </c>
      <c r="E38" s="160" t="s">
        <v>65</v>
      </c>
      <c r="F38" s="160" t="s">
        <v>65</v>
      </c>
      <c r="G38" s="160" t="s">
        <v>65</v>
      </c>
      <c r="H38" s="160" t="s">
        <v>65</v>
      </c>
      <c r="I38" s="161">
        <f t="shared" ref="I38" si="93">I37</f>
        <v>0</v>
      </c>
      <c r="J38" s="162">
        <f t="shared" ref="J38" si="94">I38-J36+J37</f>
        <v>2</v>
      </c>
      <c r="K38" s="162">
        <f t="shared" ref="K38" si="95">J38-K36+K37</f>
        <v>6</v>
      </c>
      <c r="L38" s="162">
        <f t="shared" ref="L38" si="96">K38-L36+L37</f>
        <v>13</v>
      </c>
      <c r="M38" s="162">
        <f t="shared" ref="M38" si="97">L38-M36+M37</f>
        <v>12</v>
      </c>
      <c r="N38" s="162">
        <f t="shared" ref="N38" si="98">M38-N36+N37</f>
        <v>12</v>
      </c>
      <c r="O38" s="162">
        <f t="shared" ref="O38" si="99">N38-O36+O37</f>
        <v>12</v>
      </c>
      <c r="P38" s="162">
        <f t="shared" ref="P38" si="100">O38-P36+P37</f>
        <v>18</v>
      </c>
      <c r="Q38" s="162">
        <f t="shared" ref="Q38" si="101">P38-Q36+Q37</f>
        <v>19</v>
      </c>
      <c r="R38" s="162">
        <f t="shared" ref="R38" si="102">Q38-R36+R37</f>
        <v>20</v>
      </c>
      <c r="S38" s="162">
        <f t="shared" ref="S38" si="103">R38-S36+S37</f>
        <v>20</v>
      </c>
      <c r="T38" s="162">
        <f t="shared" ref="T38" si="104">S38-T36+T37</f>
        <v>20</v>
      </c>
      <c r="U38" s="163">
        <f t="shared" ref="U38" si="105">T38-U36+U37</f>
        <v>17</v>
      </c>
      <c r="V38" s="164">
        <f t="shared" ref="V38" si="106">U38-V36+V37</f>
        <v>10</v>
      </c>
      <c r="W38" s="164">
        <f t="shared" ref="W38" si="107">V38-W36+W37</f>
        <v>10</v>
      </c>
      <c r="X38" s="161">
        <f t="shared" ref="X38" si="108">W38-X36+X37</f>
        <v>9</v>
      </c>
      <c r="Y38" s="162">
        <f t="shared" ref="Y38" si="109">X38-Y36+Y37</f>
        <v>7</v>
      </c>
      <c r="Z38" s="162">
        <f t="shared" ref="Z38" si="110">Y38-Z36+Z37</f>
        <v>10</v>
      </c>
      <c r="AA38" s="162">
        <f>Z38-AA36</f>
        <v>0</v>
      </c>
      <c r="AB38" s="165" t="s">
        <v>65</v>
      </c>
      <c r="AC38" s="166" t="s">
        <v>65</v>
      </c>
      <c r="AD38" s="166" t="s">
        <v>65</v>
      </c>
      <c r="AE38" s="166" t="s">
        <v>65</v>
      </c>
      <c r="AF38" s="166" t="s">
        <v>65</v>
      </c>
      <c r="AG38" s="166" t="s">
        <v>65</v>
      </c>
      <c r="AH38" s="166" t="s">
        <v>65</v>
      </c>
      <c r="AI38" s="68"/>
      <c r="AJ38" s="26">
        <f t="shared" ref="AJ38" si="111">MAX(C38:AH38)</f>
        <v>20</v>
      </c>
      <c r="AL38" s="274">
        <f t="shared" si="20"/>
        <v>10</v>
      </c>
    </row>
    <row r="39" spans="1:38" ht="15.6" customHeight="1" x14ac:dyDescent="0.2">
      <c r="A39" s="273"/>
      <c r="B39" s="29" t="s">
        <v>6</v>
      </c>
      <c r="C39" s="131"/>
      <c r="D39" s="132"/>
      <c r="E39" s="132"/>
      <c r="F39" s="132"/>
      <c r="G39" s="132"/>
      <c r="H39" s="132"/>
      <c r="I39" s="124" t="s">
        <v>65</v>
      </c>
      <c r="J39" s="125"/>
      <c r="K39" s="125"/>
      <c r="L39" s="130">
        <v>11.05</v>
      </c>
      <c r="M39" s="125"/>
      <c r="N39" s="125"/>
      <c r="O39" s="130">
        <v>11.1</v>
      </c>
      <c r="P39" s="125"/>
      <c r="Q39" s="125"/>
      <c r="R39" s="130">
        <v>11.15</v>
      </c>
      <c r="S39" s="125"/>
      <c r="T39" s="125"/>
      <c r="U39" s="126"/>
      <c r="V39" s="127">
        <v>11.24</v>
      </c>
      <c r="W39" s="128"/>
      <c r="X39" s="129"/>
      <c r="Y39" s="125"/>
      <c r="Z39" s="125"/>
      <c r="AA39" s="130">
        <v>11.3</v>
      </c>
      <c r="AB39" s="122"/>
      <c r="AC39" s="123"/>
      <c r="AD39" s="167" t="s">
        <v>65</v>
      </c>
      <c r="AE39" s="123"/>
      <c r="AF39" s="123"/>
      <c r="AG39" s="168"/>
      <c r="AH39" s="169" t="s">
        <v>65</v>
      </c>
      <c r="AI39" s="69">
        <v>0.3</v>
      </c>
      <c r="AJ39" s="25"/>
      <c r="AL39" s="274" t="str">
        <f t="shared" si="20"/>
        <v>-</v>
      </c>
    </row>
    <row r="40" spans="1:38" ht="15.6" customHeight="1" x14ac:dyDescent="0.2">
      <c r="A40" s="273"/>
      <c r="B40" s="29" t="s">
        <v>7</v>
      </c>
      <c r="C40" s="170" t="s">
        <v>65</v>
      </c>
      <c r="D40" s="132"/>
      <c r="E40" s="132"/>
      <c r="F40" s="132"/>
      <c r="G40" s="132"/>
      <c r="H40" s="132"/>
      <c r="I40" s="124">
        <v>11</v>
      </c>
      <c r="J40" s="125"/>
      <c r="K40" s="125"/>
      <c r="L40" s="130">
        <v>11.05</v>
      </c>
      <c r="M40" s="125"/>
      <c r="N40" s="125"/>
      <c r="O40" s="130">
        <v>11.1</v>
      </c>
      <c r="P40" s="125"/>
      <c r="Q40" s="125"/>
      <c r="R40" s="130">
        <v>11.15</v>
      </c>
      <c r="S40" s="125"/>
      <c r="T40" s="125"/>
      <c r="U40" s="126"/>
      <c r="V40" s="127">
        <v>11.24</v>
      </c>
      <c r="W40" s="128"/>
      <c r="X40" s="129"/>
      <c r="Y40" s="125"/>
      <c r="Z40" s="125"/>
      <c r="AA40" s="130" t="s">
        <v>65</v>
      </c>
      <c r="AB40" s="122"/>
      <c r="AC40" s="123"/>
      <c r="AD40" s="167" t="s">
        <v>65</v>
      </c>
      <c r="AE40" s="123"/>
      <c r="AF40" s="123"/>
      <c r="AG40" s="168"/>
      <c r="AH40" s="171"/>
      <c r="AI40" s="68"/>
      <c r="AJ40" s="27"/>
      <c r="AL40" s="274" t="str">
        <f t="shared" si="20"/>
        <v>-</v>
      </c>
    </row>
    <row r="41" spans="1:38" ht="15.6" customHeight="1" thickBot="1" x14ac:dyDescent="0.25">
      <c r="A41" s="50">
        <v>224</v>
      </c>
      <c r="B41" s="34" t="s">
        <v>9</v>
      </c>
      <c r="C41" s="172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4"/>
      <c r="AH41" s="175"/>
      <c r="AI41" s="70"/>
      <c r="AJ41" s="28"/>
      <c r="AL41" s="274" t="str">
        <f t="shared" si="20"/>
        <v>-</v>
      </c>
    </row>
    <row r="42" spans="1:38" ht="15.6" customHeight="1" x14ac:dyDescent="0.2">
      <c r="A42" s="48"/>
      <c r="B42" s="30" t="s">
        <v>3</v>
      </c>
      <c r="C42" s="139"/>
      <c r="D42" s="140" t="s">
        <v>65</v>
      </c>
      <c r="E42" s="140" t="s">
        <v>65</v>
      </c>
      <c r="F42" s="140" t="s">
        <v>65</v>
      </c>
      <c r="G42" s="140" t="s">
        <v>65</v>
      </c>
      <c r="H42" s="140" t="s">
        <v>65</v>
      </c>
      <c r="I42" s="141" t="s">
        <v>65</v>
      </c>
      <c r="J42" s="142">
        <v>0</v>
      </c>
      <c r="K42" s="142">
        <v>0</v>
      </c>
      <c r="L42" s="142">
        <v>0</v>
      </c>
      <c r="M42" s="142">
        <v>2</v>
      </c>
      <c r="N42" s="142">
        <v>0</v>
      </c>
      <c r="O42" s="142">
        <v>1</v>
      </c>
      <c r="P42" s="142">
        <v>0</v>
      </c>
      <c r="Q42" s="142">
        <v>7</v>
      </c>
      <c r="R42" s="142">
        <v>1</v>
      </c>
      <c r="S42" s="142">
        <v>5</v>
      </c>
      <c r="T42" s="142">
        <v>0</v>
      </c>
      <c r="U42" s="143" t="s">
        <v>65</v>
      </c>
      <c r="V42" s="144" t="s">
        <v>65</v>
      </c>
      <c r="W42" s="144" t="s">
        <v>65</v>
      </c>
      <c r="X42" s="141">
        <v>5</v>
      </c>
      <c r="Y42" s="142">
        <v>6</v>
      </c>
      <c r="Z42" s="142">
        <v>1</v>
      </c>
      <c r="AA42" s="142">
        <v>1</v>
      </c>
      <c r="AB42" s="145">
        <v>0</v>
      </c>
      <c r="AC42" s="146">
        <v>0</v>
      </c>
      <c r="AD42" s="146">
        <v>1</v>
      </c>
      <c r="AE42" s="146">
        <v>0</v>
      </c>
      <c r="AF42" s="146">
        <v>0</v>
      </c>
      <c r="AG42" s="147">
        <v>0</v>
      </c>
      <c r="AH42" s="148">
        <v>4</v>
      </c>
      <c r="AI42" s="66" t="s">
        <v>8</v>
      </c>
      <c r="AJ42" s="24"/>
      <c r="AL42" s="274" t="str">
        <f t="shared" si="20"/>
        <v>-</v>
      </c>
    </row>
    <row r="43" spans="1:38" ht="15.6" customHeight="1" x14ac:dyDescent="0.2">
      <c r="A43" s="49">
        <v>12.25</v>
      </c>
      <c r="B43" s="31" t="s">
        <v>4</v>
      </c>
      <c r="C43" s="149" t="s">
        <v>65</v>
      </c>
      <c r="D43" s="150" t="s">
        <v>65</v>
      </c>
      <c r="E43" s="150" t="s">
        <v>65</v>
      </c>
      <c r="F43" s="150" t="s">
        <v>65</v>
      </c>
      <c r="G43" s="150" t="s">
        <v>65</v>
      </c>
      <c r="H43" s="150" t="s">
        <v>65</v>
      </c>
      <c r="I43" s="151">
        <v>0</v>
      </c>
      <c r="J43" s="152">
        <v>5</v>
      </c>
      <c r="K43" s="152">
        <v>8</v>
      </c>
      <c r="L43" s="152">
        <v>2</v>
      </c>
      <c r="M43" s="152">
        <v>2</v>
      </c>
      <c r="N43" s="152">
        <v>0</v>
      </c>
      <c r="O43" s="152">
        <v>0</v>
      </c>
      <c r="P43" s="152">
        <v>10</v>
      </c>
      <c r="Q43" s="152">
        <v>2</v>
      </c>
      <c r="R43" s="152">
        <v>1</v>
      </c>
      <c r="S43" s="152">
        <v>0</v>
      </c>
      <c r="T43" s="152">
        <v>0</v>
      </c>
      <c r="U43" s="153" t="s">
        <v>65</v>
      </c>
      <c r="V43" s="154" t="s">
        <v>65</v>
      </c>
      <c r="W43" s="154" t="s">
        <v>65</v>
      </c>
      <c r="X43" s="151">
        <v>0</v>
      </c>
      <c r="Y43" s="152">
        <v>3</v>
      </c>
      <c r="Z43" s="152">
        <v>0</v>
      </c>
      <c r="AA43" s="152">
        <v>0</v>
      </c>
      <c r="AB43" s="155">
        <v>0</v>
      </c>
      <c r="AC43" s="156">
        <v>0</v>
      </c>
      <c r="AD43" s="156">
        <v>0</v>
      </c>
      <c r="AE43" s="156">
        <v>0</v>
      </c>
      <c r="AF43" s="156">
        <v>1</v>
      </c>
      <c r="AG43" s="157">
        <v>0</v>
      </c>
      <c r="AH43" s="158"/>
      <c r="AI43" s="67">
        <f t="shared" ref="AI43" si="112">SUM(C43:AH43)</f>
        <v>34</v>
      </c>
      <c r="AJ43" s="25"/>
      <c r="AL43" s="274" t="str">
        <f t="shared" si="20"/>
        <v>-</v>
      </c>
    </row>
    <row r="44" spans="1:38" ht="15.6" customHeight="1" x14ac:dyDescent="0.2">
      <c r="A44" s="272" t="s">
        <v>59</v>
      </c>
      <c r="B44" s="29" t="s">
        <v>5</v>
      </c>
      <c r="C44" s="159" t="str">
        <f t="shared" ref="C44" si="113">C43</f>
        <v>x</v>
      </c>
      <c r="D44" s="160" t="s">
        <v>65</v>
      </c>
      <c r="E44" s="160" t="s">
        <v>65</v>
      </c>
      <c r="F44" s="160" t="s">
        <v>65</v>
      </c>
      <c r="G44" s="160" t="s">
        <v>65</v>
      </c>
      <c r="H44" s="160" t="s">
        <v>65</v>
      </c>
      <c r="I44" s="161">
        <f t="shared" ref="I44" si="114">I43</f>
        <v>0</v>
      </c>
      <c r="J44" s="162">
        <f t="shared" ref="J44" si="115">I44-J42+J43</f>
        <v>5</v>
      </c>
      <c r="K44" s="162">
        <f t="shared" ref="K44" si="116">J44-K42+K43</f>
        <v>13</v>
      </c>
      <c r="L44" s="162">
        <f t="shared" ref="L44" si="117">K44-L42+L43</f>
        <v>15</v>
      </c>
      <c r="M44" s="162">
        <f t="shared" ref="M44" si="118">L44-M42+M43</f>
        <v>15</v>
      </c>
      <c r="N44" s="162">
        <f t="shared" ref="N44" si="119">M44-N42+N43</f>
        <v>15</v>
      </c>
      <c r="O44" s="162">
        <f t="shared" ref="O44" si="120">N44-O42+O43</f>
        <v>14</v>
      </c>
      <c r="P44" s="162">
        <f t="shared" ref="P44" si="121">O44-P42+P43</f>
        <v>24</v>
      </c>
      <c r="Q44" s="162">
        <f t="shared" ref="Q44" si="122">P44-Q42+Q43</f>
        <v>19</v>
      </c>
      <c r="R44" s="162">
        <f t="shared" ref="R44" si="123">Q44-R42+R43</f>
        <v>19</v>
      </c>
      <c r="S44" s="162">
        <f t="shared" ref="S44" si="124">R44-S42+S43</f>
        <v>14</v>
      </c>
      <c r="T44" s="162">
        <f t="shared" ref="T44" si="125">S44-T42+T43</f>
        <v>14</v>
      </c>
      <c r="U44" s="163" t="s">
        <v>65</v>
      </c>
      <c r="V44" s="164" t="s">
        <v>65</v>
      </c>
      <c r="W44" s="164" t="s">
        <v>65</v>
      </c>
      <c r="X44" s="161">
        <f t="shared" ref="X44" si="126">T44-X42+X43</f>
        <v>9</v>
      </c>
      <c r="Y44" s="162">
        <f t="shared" ref="Y44" si="127">X44-Y42+Y43</f>
        <v>6</v>
      </c>
      <c r="Z44" s="162">
        <f t="shared" ref="Z44" si="128">Y44-Z42+Z43</f>
        <v>5</v>
      </c>
      <c r="AA44" s="162">
        <f t="shared" ref="AA44" si="129">Z44-AA42+AA43</f>
        <v>4</v>
      </c>
      <c r="AB44" s="165">
        <f t="shared" ref="AB44" si="130">AA44-AB42+AB43</f>
        <v>4</v>
      </c>
      <c r="AC44" s="166">
        <f t="shared" ref="AC44" si="131">AB44-AC42+AC43</f>
        <v>4</v>
      </c>
      <c r="AD44" s="166">
        <f t="shared" ref="AD44" si="132">AC44-AD42+AD43</f>
        <v>3</v>
      </c>
      <c r="AE44" s="166">
        <f t="shared" ref="AE44" si="133">AD44-AE42+AE43</f>
        <v>3</v>
      </c>
      <c r="AF44" s="166">
        <f t="shared" ref="AF44" si="134">AE44-AF42+AF43</f>
        <v>4</v>
      </c>
      <c r="AG44" s="166">
        <f t="shared" ref="AG44" si="135">AF44-AG42+AG43</f>
        <v>4</v>
      </c>
      <c r="AH44" s="166">
        <f t="shared" ref="AH44" si="136">AG44-AH42+AH43</f>
        <v>0</v>
      </c>
      <c r="AI44" s="68"/>
      <c r="AJ44" s="26">
        <f t="shared" ref="AJ44" si="137">MAX(C44:AH44)</f>
        <v>24</v>
      </c>
      <c r="AL44" s="274">
        <f t="shared" si="20"/>
        <v>6</v>
      </c>
    </row>
    <row r="45" spans="1:38" ht="15.6" customHeight="1" x14ac:dyDescent="0.2">
      <c r="A45" s="273"/>
      <c r="B45" s="29" t="s">
        <v>6</v>
      </c>
      <c r="C45" s="131"/>
      <c r="D45" s="132"/>
      <c r="E45" s="132"/>
      <c r="F45" s="132"/>
      <c r="G45" s="132"/>
      <c r="H45" s="132"/>
      <c r="I45" s="124" t="s">
        <v>65</v>
      </c>
      <c r="J45" s="125"/>
      <c r="K45" s="125"/>
      <c r="L45" s="130">
        <v>12.28</v>
      </c>
      <c r="M45" s="125"/>
      <c r="N45" s="125"/>
      <c r="O45" s="130">
        <v>12.35</v>
      </c>
      <c r="P45" s="125"/>
      <c r="Q45" s="125"/>
      <c r="R45" s="130">
        <v>12.38</v>
      </c>
      <c r="S45" s="125"/>
      <c r="T45" s="125"/>
      <c r="U45" s="126"/>
      <c r="V45" s="127" t="s">
        <v>65</v>
      </c>
      <c r="W45" s="128"/>
      <c r="X45" s="129"/>
      <c r="Y45" s="125"/>
      <c r="Z45" s="125"/>
      <c r="AA45" s="130">
        <v>12.5</v>
      </c>
      <c r="AB45" s="122"/>
      <c r="AC45" s="123"/>
      <c r="AD45" s="167">
        <v>12.55</v>
      </c>
      <c r="AE45" s="123"/>
      <c r="AF45" s="123"/>
      <c r="AG45" s="168"/>
      <c r="AH45" s="169">
        <v>13.04</v>
      </c>
      <c r="AI45" s="69">
        <v>0.39</v>
      </c>
      <c r="AJ45" s="25"/>
      <c r="AL45" s="274" t="str">
        <f t="shared" si="20"/>
        <v>-</v>
      </c>
    </row>
    <row r="46" spans="1:38" ht="15.6" customHeight="1" x14ac:dyDescent="0.2">
      <c r="A46" s="273"/>
      <c r="B46" s="29" t="s">
        <v>7</v>
      </c>
      <c r="C46" s="170" t="s">
        <v>65</v>
      </c>
      <c r="D46" s="132"/>
      <c r="E46" s="132"/>
      <c r="F46" s="132"/>
      <c r="G46" s="132"/>
      <c r="H46" s="132"/>
      <c r="I46" s="124">
        <v>12.25</v>
      </c>
      <c r="J46" s="125"/>
      <c r="K46" s="125"/>
      <c r="L46" s="130">
        <v>12.28</v>
      </c>
      <c r="M46" s="125"/>
      <c r="N46" s="125"/>
      <c r="O46" s="130">
        <v>12.35</v>
      </c>
      <c r="P46" s="125"/>
      <c r="Q46" s="125"/>
      <c r="R46" s="130">
        <v>12.38</v>
      </c>
      <c r="S46" s="125"/>
      <c r="T46" s="125"/>
      <c r="U46" s="126"/>
      <c r="V46" s="127" t="s">
        <v>65</v>
      </c>
      <c r="W46" s="128"/>
      <c r="X46" s="129"/>
      <c r="Y46" s="125"/>
      <c r="Z46" s="125"/>
      <c r="AA46" s="130">
        <v>12.5</v>
      </c>
      <c r="AB46" s="122"/>
      <c r="AC46" s="123"/>
      <c r="AD46" s="167">
        <v>12.55</v>
      </c>
      <c r="AE46" s="123"/>
      <c r="AF46" s="123"/>
      <c r="AG46" s="168"/>
      <c r="AH46" s="171"/>
      <c r="AI46" s="68"/>
      <c r="AJ46" s="27"/>
      <c r="AL46" s="274" t="str">
        <f t="shared" si="20"/>
        <v>-</v>
      </c>
    </row>
    <row r="47" spans="1:38" ht="15.6" customHeight="1" thickBot="1" x14ac:dyDescent="0.25">
      <c r="A47" s="50">
        <v>224</v>
      </c>
      <c r="B47" s="34" t="s">
        <v>9</v>
      </c>
      <c r="C47" s="172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4"/>
      <c r="AH47" s="175"/>
      <c r="AI47" s="70"/>
      <c r="AJ47" s="28"/>
      <c r="AL47" s="274" t="str">
        <f t="shared" si="20"/>
        <v>-</v>
      </c>
    </row>
    <row r="48" spans="1:38" ht="15.6" customHeight="1" x14ac:dyDescent="0.2">
      <c r="A48" s="48"/>
      <c r="B48" s="30" t="s">
        <v>3</v>
      </c>
      <c r="C48" s="139"/>
      <c r="D48" s="140">
        <v>0</v>
      </c>
      <c r="E48" s="140">
        <v>0</v>
      </c>
      <c r="F48" s="140">
        <v>0</v>
      </c>
      <c r="G48" s="140">
        <v>1</v>
      </c>
      <c r="H48" s="140">
        <v>1</v>
      </c>
      <c r="I48" s="141">
        <v>2</v>
      </c>
      <c r="J48" s="142">
        <v>0</v>
      </c>
      <c r="K48" s="142">
        <v>0</v>
      </c>
      <c r="L48" s="142">
        <v>0</v>
      </c>
      <c r="M48" s="142">
        <v>4</v>
      </c>
      <c r="N48" s="142">
        <v>0</v>
      </c>
      <c r="O48" s="142">
        <v>0</v>
      </c>
      <c r="P48" s="142">
        <v>0</v>
      </c>
      <c r="Q48" s="142">
        <v>1</v>
      </c>
      <c r="R48" s="142">
        <v>2</v>
      </c>
      <c r="S48" s="142">
        <v>0</v>
      </c>
      <c r="T48" s="142">
        <v>1</v>
      </c>
      <c r="U48" s="143" t="s">
        <v>65</v>
      </c>
      <c r="V48" s="144" t="s">
        <v>65</v>
      </c>
      <c r="W48" s="144" t="s">
        <v>65</v>
      </c>
      <c r="X48" s="141">
        <v>2</v>
      </c>
      <c r="Y48" s="142">
        <v>26</v>
      </c>
      <c r="Z48" s="142">
        <v>5</v>
      </c>
      <c r="AA48" s="142">
        <v>2</v>
      </c>
      <c r="AB48" s="145">
        <v>4</v>
      </c>
      <c r="AC48" s="146">
        <v>0</v>
      </c>
      <c r="AD48" s="146">
        <v>0</v>
      </c>
      <c r="AE48" s="146">
        <v>0</v>
      </c>
      <c r="AF48" s="146">
        <v>0</v>
      </c>
      <c r="AG48" s="147">
        <v>0</v>
      </c>
      <c r="AH48" s="148">
        <v>6</v>
      </c>
      <c r="AI48" s="66" t="s">
        <v>8</v>
      </c>
      <c r="AJ48" s="24"/>
      <c r="AL48" s="274" t="str">
        <f t="shared" si="20"/>
        <v>-</v>
      </c>
    </row>
    <row r="49" spans="1:38" ht="15.6" customHeight="1" x14ac:dyDescent="0.2">
      <c r="A49" s="49">
        <v>15.04</v>
      </c>
      <c r="B49" s="31" t="s">
        <v>4</v>
      </c>
      <c r="C49" s="149">
        <v>3</v>
      </c>
      <c r="D49" s="150">
        <v>0</v>
      </c>
      <c r="E49" s="150">
        <v>1</v>
      </c>
      <c r="F49" s="150">
        <v>3</v>
      </c>
      <c r="G49" s="150">
        <v>0</v>
      </c>
      <c r="H49" s="150">
        <v>0</v>
      </c>
      <c r="I49" s="151">
        <v>1</v>
      </c>
      <c r="J49" s="152">
        <v>3</v>
      </c>
      <c r="K49" s="152">
        <v>1</v>
      </c>
      <c r="L49" s="152">
        <v>6</v>
      </c>
      <c r="M49" s="152">
        <v>16</v>
      </c>
      <c r="N49" s="152">
        <v>0</v>
      </c>
      <c r="O49" s="152">
        <v>1</v>
      </c>
      <c r="P49" s="152">
        <v>12</v>
      </c>
      <c r="Q49" s="152">
        <v>4</v>
      </c>
      <c r="R49" s="152">
        <v>2</v>
      </c>
      <c r="S49" s="152">
        <v>0</v>
      </c>
      <c r="T49" s="152">
        <v>0</v>
      </c>
      <c r="U49" s="153" t="s">
        <v>65</v>
      </c>
      <c r="V49" s="154" t="s">
        <v>65</v>
      </c>
      <c r="W49" s="154" t="s">
        <v>65</v>
      </c>
      <c r="X49" s="151">
        <v>3</v>
      </c>
      <c r="Y49" s="152">
        <v>1</v>
      </c>
      <c r="Z49" s="152">
        <v>0</v>
      </c>
      <c r="AA49" s="152">
        <v>0</v>
      </c>
      <c r="AB49" s="155">
        <v>0</v>
      </c>
      <c r="AC49" s="156">
        <v>0</v>
      </c>
      <c r="AD49" s="156">
        <v>0</v>
      </c>
      <c r="AE49" s="156">
        <v>0</v>
      </c>
      <c r="AF49" s="156">
        <v>0</v>
      </c>
      <c r="AG49" s="157">
        <v>0</v>
      </c>
      <c r="AH49" s="158"/>
      <c r="AI49" s="67">
        <f t="shared" ref="AI49" si="138">SUM(C49:AH49)</f>
        <v>57</v>
      </c>
      <c r="AJ49" s="25"/>
      <c r="AL49" s="274" t="str">
        <f t="shared" si="20"/>
        <v>-</v>
      </c>
    </row>
    <row r="50" spans="1:38" ht="15.6" customHeight="1" x14ac:dyDescent="0.2">
      <c r="A50" s="272" t="s">
        <v>60</v>
      </c>
      <c r="B50" s="29" t="s">
        <v>5</v>
      </c>
      <c r="C50" s="159">
        <f>C49</f>
        <v>3</v>
      </c>
      <c r="D50" s="160">
        <f t="shared" ref="D50" si="139">C50-D48+D49</f>
        <v>3</v>
      </c>
      <c r="E50" s="160">
        <f t="shared" ref="E50" si="140">D50-E48+E49</f>
        <v>4</v>
      </c>
      <c r="F50" s="160">
        <f t="shared" ref="F50" si="141">E50-F48+F49</f>
        <v>7</v>
      </c>
      <c r="G50" s="160">
        <f t="shared" ref="G50" si="142">F50-G48+G49</f>
        <v>6</v>
      </c>
      <c r="H50" s="160">
        <f t="shared" ref="H50" si="143">G50-H48+H49</f>
        <v>5</v>
      </c>
      <c r="I50" s="161">
        <f t="shared" ref="I50" si="144">H50-I48+I49</f>
        <v>4</v>
      </c>
      <c r="J50" s="162">
        <f t="shared" ref="J50" si="145">I50-J48+J49</f>
        <v>7</v>
      </c>
      <c r="K50" s="162">
        <f t="shared" ref="K50" si="146">J50-K48+K49</f>
        <v>8</v>
      </c>
      <c r="L50" s="162">
        <f t="shared" ref="L50" si="147">K50-L48+L49</f>
        <v>14</v>
      </c>
      <c r="M50" s="162">
        <f t="shared" ref="M50" si="148">L50-M48+M49</f>
        <v>26</v>
      </c>
      <c r="N50" s="162">
        <f t="shared" ref="N50" si="149">M50-N48+N49</f>
        <v>26</v>
      </c>
      <c r="O50" s="162">
        <f t="shared" ref="O50" si="150">N50-O48+O49</f>
        <v>27</v>
      </c>
      <c r="P50" s="162">
        <f t="shared" ref="P50" si="151">O50-P48+P49</f>
        <v>39</v>
      </c>
      <c r="Q50" s="162">
        <f t="shared" ref="Q50" si="152">P50-Q48+Q49</f>
        <v>42</v>
      </c>
      <c r="R50" s="162">
        <f t="shared" ref="R50" si="153">Q50-R48+R49</f>
        <v>42</v>
      </c>
      <c r="S50" s="162">
        <f t="shared" ref="S50" si="154">R50-S48+S49</f>
        <v>42</v>
      </c>
      <c r="T50" s="162">
        <f t="shared" ref="T50" si="155">S50-T48+T49</f>
        <v>41</v>
      </c>
      <c r="U50" s="163" t="s">
        <v>65</v>
      </c>
      <c r="V50" s="164" t="s">
        <v>65</v>
      </c>
      <c r="W50" s="164" t="s">
        <v>65</v>
      </c>
      <c r="X50" s="161">
        <f t="shared" ref="X50" si="156">T50-X48+X49</f>
        <v>42</v>
      </c>
      <c r="Y50" s="162">
        <f t="shared" ref="Y50" si="157">X50-Y48+Y49</f>
        <v>17</v>
      </c>
      <c r="Z50" s="162">
        <f t="shared" ref="Z50" si="158">Y50-Z48+Z49</f>
        <v>12</v>
      </c>
      <c r="AA50" s="162">
        <f t="shared" ref="AA50" si="159">Z50-AA48+AA49</f>
        <v>10</v>
      </c>
      <c r="AB50" s="165">
        <f t="shared" ref="AB50" si="160">AA50-AB48+AB49</f>
        <v>6</v>
      </c>
      <c r="AC50" s="166">
        <f t="shared" ref="AC50" si="161">AB50-AC48+AC49</f>
        <v>6</v>
      </c>
      <c r="AD50" s="166">
        <f t="shared" ref="AD50" si="162">AC50-AD48+AD49</f>
        <v>6</v>
      </c>
      <c r="AE50" s="166">
        <f t="shared" ref="AE50" si="163">AD50-AE48+AE49</f>
        <v>6</v>
      </c>
      <c r="AF50" s="166">
        <f t="shared" ref="AF50" si="164">AE50-AF48+AF49</f>
        <v>6</v>
      </c>
      <c r="AG50" s="166">
        <f t="shared" ref="AG50" si="165">AF50-AG48+AG49</f>
        <v>6</v>
      </c>
      <c r="AH50" s="166">
        <f t="shared" ref="AH50" si="166">AG50-AH48+AH49</f>
        <v>0</v>
      </c>
      <c r="AI50" s="68"/>
      <c r="AJ50" s="26">
        <f t="shared" ref="AJ50" si="167">MAX(C50:AH50)</f>
        <v>42</v>
      </c>
      <c r="AL50" s="274">
        <f t="shared" si="20"/>
        <v>12</v>
      </c>
    </row>
    <row r="51" spans="1:38" ht="15.6" customHeight="1" x14ac:dyDescent="0.2">
      <c r="A51" s="273"/>
      <c r="B51" s="29" t="s">
        <v>6</v>
      </c>
      <c r="C51" s="131"/>
      <c r="D51" s="132"/>
      <c r="E51" s="132"/>
      <c r="F51" s="132"/>
      <c r="G51" s="132"/>
      <c r="H51" s="132"/>
      <c r="I51" s="124">
        <v>15.11</v>
      </c>
      <c r="J51" s="125"/>
      <c r="K51" s="125"/>
      <c r="L51" s="130">
        <v>15.16</v>
      </c>
      <c r="M51" s="125"/>
      <c r="N51" s="125"/>
      <c r="O51" s="130">
        <v>15.26</v>
      </c>
      <c r="P51" s="125"/>
      <c r="Q51" s="125"/>
      <c r="R51" s="130">
        <v>15.33</v>
      </c>
      <c r="S51" s="125"/>
      <c r="T51" s="125"/>
      <c r="U51" s="126"/>
      <c r="V51" s="127" t="s">
        <v>65</v>
      </c>
      <c r="W51" s="128"/>
      <c r="X51" s="129"/>
      <c r="Y51" s="125"/>
      <c r="Z51" s="125"/>
      <c r="AA51" s="130">
        <v>15.45</v>
      </c>
      <c r="AB51" s="122"/>
      <c r="AC51" s="123"/>
      <c r="AD51" s="167">
        <v>15.5</v>
      </c>
      <c r="AE51" s="123"/>
      <c r="AF51" s="123"/>
      <c r="AG51" s="168"/>
      <c r="AH51" s="169">
        <v>15.58</v>
      </c>
      <c r="AI51" s="69">
        <v>0.54</v>
      </c>
      <c r="AJ51" s="25"/>
      <c r="AL51" s="274" t="str">
        <f t="shared" si="20"/>
        <v>-</v>
      </c>
    </row>
    <row r="52" spans="1:38" ht="15.6" customHeight="1" x14ac:dyDescent="0.2">
      <c r="A52" s="273"/>
      <c r="B52" s="29" t="s">
        <v>7</v>
      </c>
      <c r="C52" s="170">
        <v>15.04</v>
      </c>
      <c r="D52" s="132"/>
      <c r="E52" s="132"/>
      <c r="F52" s="132"/>
      <c r="G52" s="132"/>
      <c r="H52" s="132"/>
      <c r="I52" s="124">
        <v>15.11</v>
      </c>
      <c r="J52" s="125"/>
      <c r="K52" s="125"/>
      <c r="L52" s="130">
        <v>15.16</v>
      </c>
      <c r="M52" s="125"/>
      <c r="N52" s="125"/>
      <c r="O52" s="130">
        <v>15.26</v>
      </c>
      <c r="P52" s="125"/>
      <c r="Q52" s="125"/>
      <c r="R52" s="130">
        <v>15.33</v>
      </c>
      <c r="S52" s="125"/>
      <c r="T52" s="125"/>
      <c r="U52" s="126"/>
      <c r="V52" s="127" t="s">
        <v>65</v>
      </c>
      <c r="W52" s="128"/>
      <c r="X52" s="129"/>
      <c r="Y52" s="125"/>
      <c r="Z52" s="125"/>
      <c r="AA52" s="130">
        <v>15.45</v>
      </c>
      <c r="AB52" s="122"/>
      <c r="AC52" s="123"/>
      <c r="AD52" s="167">
        <v>15.5</v>
      </c>
      <c r="AE52" s="123"/>
      <c r="AF52" s="123"/>
      <c r="AG52" s="168"/>
      <c r="AH52" s="171"/>
      <c r="AI52" s="68"/>
      <c r="AJ52" s="27"/>
      <c r="AL52" s="274" t="str">
        <f t="shared" si="20"/>
        <v>-</v>
      </c>
    </row>
    <row r="53" spans="1:38" ht="15.6" customHeight="1" thickBot="1" x14ac:dyDescent="0.25">
      <c r="A53" s="50">
        <v>224</v>
      </c>
      <c r="B53" s="34" t="s">
        <v>9</v>
      </c>
      <c r="C53" s="172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4"/>
      <c r="AH53" s="175"/>
      <c r="AI53" s="70"/>
      <c r="AJ53" s="28"/>
      <c r="AL53" s="274" t="str">
        <f t="shared" si="20"/>
        <v>-</v>
      </c>
    </row>
    <row r="54" spans="1:38" ht="15.6" customHeight="1" x14ac:dyDescent="0.2">
      <c r="A54" s="48"/>
      <c r="B54" s="30" t="s">
        <v>3</v>
      </c>
      <c r="C54" s="139"/>
      <c r="D54" s="140" t="s">
        <v>65</v>
      </c>
      <c r="E54" s="140" t="s">
        <v>65</v>
      </c>
      <c r="F54" s="140" t="s">
        <v>65</v>
      </c>
      <c r="G54" s="140" t="s">
        <v>65</v>
      </c>
      <c r="H54" s="140" t="s">
        <v>65</v>
      </c>
      <c r="I54" s="141" t="s">
        <v>65</v>
      </c>
      <c r="J54" s="142">
        <v>0</v>
      </c>
      <c r="K54" s="142">
        <v>0</v>
      </c>
      <c r="L54" s="142">
        <v>0</v>
      </c>
      <c r="M54" s="142">
        <v>0</v>
      </c>
      <c r="N54" s="142">
        <v>0</v>
      </c>
      <c r="O54" s="142">
        <v>1</v>
      </c>
      <c r="P54" s="142">
        <v>0</v>
      </c>
      <c r="Q54" s="142">
        <v>0</v>
      </c>
      <c r="R54" s="142">
        <v>0</v>
      </c>
      <c r="S54" s="142">
        <v>0</v>
      </c>
      <c r="T54" s="142">
        <v>0</v>
      </c>
      <c r="U54" s="143" t="s">
        <v>65</v>
      </c>
      <c r="V54" s="144" t="s">
        <v>65</v>
      </c>
      <c r="W54" s="144" t="s">
        <v>65</v>
      </c>
      <c r="X54" s="141">
        <v>3</v>
      </c>
      <c r="Y54" s="142">
        <v>5</v>
      </c>
      <c r="Z54" s="142">
        <v>1</v>
      </c>
      <c r="AA54" s="142">
        <v>3</v>
      </c>
      <c r="AB54" s="145">
        <v>2</v>
      </c>
      <c r="AC54" s="146">
        <v>1</v>
      </c>
      <c r="AD54" s="146">
        <v>0</v>
      </c>
      <c r="AE54" s="146">
        <v>0</v>
      </c>
      <c r="AF54" s="146">
        <v>0</v>
      </c>
      <c r="AG54" s="147">
        <v>0</v>
      </c>
      <c r="AH54" s="148">
        <v>7</v>
      </c>
      <c r="AI54" s="66" t="s">
        <v>8</v>
      </c>
      <c r="AJ54" s="24"/>
      <c r="AL54" s="274" t="str">
        <f t="shared" si="20"/>
        <v>-</v>
      </c>
    </row>
    <row r="55" spans="1:38" ht="15.6" customHeight="1" x14ac:dyDescent="0.2">
      <c r="A55" s="49">
        <v>16.350000000000001</v>
      </c>
      <c r="B55" s="31" t="s">
        <v>4</v>
      </c>
      <c r="C55" s="149" t="s">
        <v>65</v>
      </c>
      <c r="D55" s="150" t="s">
        <v>65</v>
      </c>
      <c r="E55" s="150" t="s">
        <v>65</v>
      </c>
      <c r="F55" s="150" t="s">
        <v>65</v>
      </c>
      <c r="G55" s="150" t="s">
        <v>65</v>
      </c>
      <c r="H55" s="150" t="s">
        <v>65</v>
      </c>
      <c r="I55" s="151">
        <v>0</v>
      </c>
      <c r="J55" s="152">
        <v>0</v>
      </c>
      <c r="K55" s="152">
        <v>2</v>
      </c>
      <c r="L55" s="152">
        <v>4</v>
      </c>
      <c r="M55" s="152">
        <v>2</v>
      </c>
      <c r="N55" s="152">
        <v>0</v>
      </c>
      <c r="O55" s="152">
        <v>2</v>
      </c>
      <c r="P55" s="152">
        <v>3</v>
      </c>
      <c r="Q55" s="152">
        <v>3</v>
      </c>
      <c r="R55" s="152">
        <v>1</v>
      </c>
      <c r="S55" s="152">
        <v>0</v>
      </c>
      <c r="T55" s="152">
        <v>1</v>
      </c>
      <c r="U55" s="153" t="s">
        <v>65</v>
      </c>
      <c r="V55" s="154" t="s">
        <v>65</v>
      </c>
      <c r="W55" s="154" t="s">
        <v>65</v>
      </c>
      <c r="X55" s="151">
        <v>0</v>
      </c>
      <c r="Y55" s="152">
        <v>0</v>
      </c>
      <c r="Z55" s="152">
        <v>0</v>
      </c>
      <c r="AA55" s="152">
        <v>5</v>
      </c>
      <c r="AB55" s="155">
        <v>0</v>
      </c>
      <c r="AC55" s="156">
        <v>0</v>
      </c>
      <c r="AD55" s="156">
        <v>0</v>
      </c>
      <c r="AE55" s="156">
        <v>1</v>
      </c>
      <c r="AF55" s="156">
        <v>0</v>
      </c>
      <c r="AG55" s="157">
        <v>0</v>
      </c>
      <c r="AH55" s="158"/>
      <c r="AI55" s="67">
        <f t="shared" ref="AI55" si="168">SUM(C55:AH55)</f>
        <v>24</v>
      </c>
      <c r="AJ55" s="25"/>
      <c r="AL55" s="274" t="str">
        <f t="shared" si="20"/>
        <v>-</v>
      </c>
    </row>
    <row r="56" spans="1:38" ht="15.6" customHeight="1" x14ac:dyDescent="0.2">
      <c r="A56" s="272" t="s">
        <v>59</v>
      </c>
      <c r="B56" s="29" t="s">
        <v>5</v>
      </c>
      <c r="C56" s="159" t="str">
        <f t="shared" ref="C56" si="169">C55</f>
        <v>x</v>
      </c>
      <c r="D56" s="160" t="s">
        <v>65</v>
      </c>
      <c r="E56" s="160" t="s">
        <v>65</v>
      </c>
      <c r="F56" s="160" t="s">
        <v>65</v>
      </c>
      <c r="G56" s="160" t="s">
        <v>65</v>
      </c>
      <c r="H56" s="160" t="s">
        <v>65</v>
      </c>
      <c r="I56" s="161">
        <f t="shared" ref="I56" si="170">I55</f>
        <v>0</v>
      </c>
      <c r="J56" s="162">
        <f t="shared" ref="J56" si="171">I56-J54+J55</f>
        <v>0</v>
      </c>
      <c r="K56" s="162">
        <f t="shared" ref="K56" si="172">J56-K54+K55</f>
        <v>2</v>
      </c>
      <c r="L56" s="162">
        <f t="shared" ref="L56" si="173">K56-L54+L55</f>
        <v>6</v>
      </c>
      <c r="M56" s="162">
        <f t="shared" ref="M56" si="174">L56-M54+M55</f>
        <v>8</v>
      </c>
      <c r="N56" s="162">
        <f t="shared" ref="N56" si="175">M56-N54+N55</f>
        <v>8</v>
      </c>
      <c r="O56" s="162">
        <f t="shared" ref="O56" si="176">N56-O54+O55</f>
        <v>9</v>
      </c>
      <c r="P56" s="162">
        <f t="shared" ref="P56" si="177">O56-P54+P55</f>
        <v>12</v>
      </c>
      <c r="Q56" s="162">
        <f t="shared" ref="Q56" si="178">P56-Q54+Q55</f>
        <v>15</v>
      </c>
      <c r="R56" s="162">
        <f t="shared" ref="R56" si="179">Q56-R54+R55</f>
        <v>16</v>
      </c>
      <c r="S56" s="162">
        <f t="shared" ref="S56" si="180">R56-S54+S55</f>
        <v>16</v>
      </c>
      <c r="T56" s="162">
        <f t="shared" ref="T56" si="181">S56-T54+T55</f>
        <v>17</v>
      </c>
      <c r="U56" s="163" t="s">
        <v>65</v>
      </c>
      <c r="V56" s="164" t="s">
        <v>65</v>
      </c>
      <c r="W56" s="164" t="s">
        <v>65</v>
      </c>
      <c r="X56" s="161">
        <f t="shared" ref="X56" si="182">T56-X54+X55</f>
        <v>14</v>
      </c>
      <c r="Y56" s="162">
        <f t="shared" ref="Y56" si="183">X56-Y54+Y55</f>
        <v>9</v>
      </c>
      <c r="Z56" s="162">
        <f t="shared" ref="Z56" si="184">Y56-Z54+Z55</f>
        <v>8</v>
      </c>
      <c r="AA56" s="162">
        <f t="shared" ref="AA56" si="185">Z56-AA54+AA55</f>
        <v>10</v>
      </c>
      <c r="AB56" s="165">
        <f t="shared" ref="AB56" si="186">AA56-AB54+AB55</f>
        <v>8</v>
      </c>
      <c r="AC56" s="166">
        <f t="shared" ref="AC56" si="187">AB56-AC54+AC55</f>
        <v>7</v>
      </c>
      <c r="AD56" s="166">
        <f t="shared" ref="AD56" si="188">AC56-AD54+AD55</f>
        <v>7</v>
      </c>
      <c r="AE56" s="166">
        <f t="shared" ref="AE56" si="189">AD56-AE54+AE55</f>
        <v>8</v>
      </c>
      <c r="AF56" s="166">
        <f t="shared" ref="AF56" si="190">AE56-AF54+AF55</f>
        <v>8</v>
      </c>
      <c r="AG56" s="166">
        <f t="shared" ref="AG56" si="191">AF56-AG54+AG55</f>
        <v>8</v>
      </c>
      <c r="AH56" s="166">
        <f t="shared" ref="AH56" si="192">AG56-AH54+AH55</f>
        <v>1</v>
      </c>
      <c r="AI56" s="68"/>
      <c r="AJ56" s="26">
        <f t="shared" ref="AJ56" si="193">MAX(C56:AH56)</f>
        <v>17</v>
      </c>
      <c r="AL56" s="274">
        <f t="shared" si="20"/>
        <v>14</v>
      </c>
    </row>
    <row r="57" spans="1:38" ht="15.6" customHeight="1" x14ac:dyDescent="0.2">
      <c r="A57" s="273"/>
      <c r="B57" s="29" t="s">
        <v>6</v>
      </c>
      <c r="C57" s="131"/>
      <c r="D57" s="132"/>
      <c r="E57" s="132"/>
      <c r="F57" s="132"/>
      <c r="G57" s="132"/>
      <c r="H57" s="132"/>
      <c r="I57" s="124" t="s">
        <v>65</v>
      </c>
      <c r="J57" s="125"/>
      <c r="K57" s="125"/>
      <c r="L57" s="130">
        <v>16.41</v>
      </c>
      <c r="M57" s="125"/>
      <c r="N57" s="125"/>
      <c r="O57" s="130">
        <v>16.46</v>
      </c>
      <c r="P57" s="125"/>
      <c r="Q57" s="125"/>
      <c r="R57" s="130">
        <v>16.52</v>
      </c>
      <c r="S57" s="125"/>
      <c r="T57" s="125"/>
      <c r="U57" s="126"/>
      <c r="V57" s="127" t="s">
        <v>65</v>
      </c>
      <c r="W57" s="128"/>
      <c r="X57" s="129"/>
      <c r="Y57" s="125"/>
      <c r="Z57" s="125"/>
      <c r="AA57" s="130">
        <v>17.059999999999999</v>
      </c>
      <c r="AB57" s="122"/>
      <c r="AC57" s="123"/>
      <c r="AD57" s="167">
        <v>17.09</v>
      </c>
      <c r="AE57" s="123"/>
      <c r="AF57" s="123"/>
      <c r="AG57" s="168"/>
      <c r="AH57" s="169">
        <v>17.190000000000001</v>
      </c>
      <c r="AI57" s="69">
        <v>0.44</v>
      </c>
      <c r="AJ57" s="25"/>
      <c r="AL57" s="274" t="str">
        <f t="shared" si="20"/>
        <v>-</v>
      </c>
    </row>
    <row r="58" spans="1:38" ht="15.6" customHeight="1" x14ac:dyDescent="0.2">
      <c r="A58" s="273"/>
      <c r="B58" s="29" t="s">
        <v>7</v>
      </c>
      <c r="C58" s="170" t="s">
        <v>65</v>
      </c>
      <c r="D58" s="132"/>
      <c r="E58" s="132"/>
      <c r="F58" s="132"/>
      <c r="G58" s="132"/>
      <c r="H58" s="132"/>
      <c r="I58" s="124">
        <v>16.350000000000001</v>
      </c>
      <c r="J58" s="125"/>
      <c r="K58" s="125"/>
      <c r="L58" s="130">
        <v>16.41</v>
      </c>
      <c r="M58" s="125"/>
      <c r="N58" s="125"/>
      <c r="O58" s="130">
        <v>16.46</v>
      </c>
      <c r="P58" s="125"/>
      <c r="Q58" s="125"/>
      <c r="R58" s="130">
        <v>16.52</v>
      </c>
      <c r="S58" s="125"/>
      <c r="T58" s="125"/>
      <c r="U58" s="126"/>
      <c r="V58" s="127" t="s">
        <v>65</v>
      </c>
      <c r="W58" s="128"/>
      <c r="X58" s="129"/>
      <c r="Y58" s="125"/>
      <c r="Z58" s="125"/>
      <c r="AA58" s="130">
        <v>17.059999999999999</v>
      </c>
      <c r="AB58" s="122"/>
      <c r="AC58" s="123"/>
      <c r="AD58" s="167">
        <v>17.09</v>
      </c>
      <c r="AE58" s="123"/>
      <c r="AF58" s="123"/>
      <c r="AG58" s="168"/>
      <c r="AH58" s="171"/>
      <c r="AI58" s="68"/>
      <c r="AJ58" s="27"/>
      <c r="AL58" s="274" t="str">
        <f t="shared" si="20"/>
        <v>-</v>
      </c>
    </row>
    <row r="59" spans="1:38" ht="15.6" customHeight="1" thickBot="1" x14ac:dyDescent="0.25">
      <c r="A59" s="50">
        <v>224</v>
      </c>
      <c r="B59" s="34" t="s">
        <v>9</v>
      </c>
      <c r="C59" s="35" t="s">
        <v>70</v>
      </c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4"/>
      <c r="AH59" s="175"/>
      <c r="AI59" s="70"/>
      <c r="AJ59" s="28"/>
      <c r="AL59" s="274" t="str">
        <f t="shared" si="20"/>
        <v>-</v>
      </c>
    </row>
    <row r="60" spans="1:38" ht="15.6" customHeight="1" x14ac:dyDescent="0.2">
      <c r="A60" s="48"/>
      <c r="B60" s="30" t="s">
        <v>3</v>
      </c>
      <c r="C60" s="139"/>
      <c r="D60" s="140">
        <v>0</v>
      </c>
      <c r="E60" s="140">
        <v>0</v>
      </c>
      <c r="F60" s="140">
        <v>0</v>
      </c>
      <c r="G60" s="140">
        <v>0</v>
      </c>
      <c r="H60" s="140">
        <v>0</v>
      </c>
      <c r="I60" s="141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0</v>
      </c>
      <c r="Q60" s="142">
        <v>2</v>
      </c>
      <c r="R60" s="142">
        <v>0</v>
      </c>
      <c r="S60" s="142">
        <v>0</v>
      </c>
      <c r="T60" s="142">
        <v>0</v>
      </c>
      <c r="U60" s="143" t="s">
        <v>65</v>
      </c>
      <c r="V60" s="144" t="s">
        <v>65</v>
      </c>
      <c r="W60" s="144" t="s">
        <v>65</v>
      </c>
      <c r="X60" s="141">
        <v>3</v>
      </c>
      <c r="Y60" s="142">
        <v>4</v>
      </c>
      <c r="Z60" s="142">
        <v>3</v>
      </c>
      <c r="AA60" s="142">
        <v>2</v>
      </c>
      <c r="AB60" s="145" t="s">
        <v>65</v>
      </c>
      <c r="AC60" s="146" t="s">
        <v>65</v>
      </c>
      <c r="AD60" s="146" t="s">
        <v>65</v>
      </c>
      <c r="AE60" s="146" t="s">
        <v>65</v>
      </c>
      <c r="AF60" s="146" t="s">
        <v>65</v>
      </c>
      <c r="AG60" s="147" t="s">
        <v>65</v>
      </c>
      <c r="AH60" s="148" t="s">
        <v>65</v>
      </c>
      <c r="AI60" s="66" t="s">
        <v>8</v>
      </c>
      <c r="AJ60" s="24"/>
      <c r="AL60" s="274" t="str">
        <f t="shared" si="20"/>
        <v>-</v>
      </c>
    </row>
    <row r="61" spans="1:38" ht="15.6" customHeight="1" x14ac:dyDescent="0.2">
      <c r="A61" s="49">
        <v>19</v>
      </c>
      <c r="B61" s="31" t="s">
        <v>4</v>
      </c>
      <c r="C61" s="149">
        <v>0</v>
      </c>
      <c r="D61" s="150">
        <v>0</v>
      </c>
      <c r="E61" s="150">
        <v>1</v>
      </c>
      <c r="F61" s="150">
        <v>0</v>
      </c>
      <c r="G61" s="150">
        <v>0</v>
      </c>
      <c r="H61" s="150">
        <v>0</v>
      </c>
      <c r="I61" s="151">
        <v>0</v>
      </c>
      <c r="J61" s="152">
        <v>2</v>
      </c>
      <c r="K61" s="152">
        <v>0</v>
      </c>
      <c r="L61" s="152">
        <v>1</v>
      </c>
      <c r="M61" s="152">
        <v>1</v>
      </c>
      <c r="N61" s="152">
        <v>0</v>
      </c>
      <c r="O61" s="152">
        <v>0</v>
      </c>
      <c r="P61" s="152">
        <v>5</v>
      </c>
      <c r="Q61" s="152">
        <v>2</v>
      </c>
      <c r="R61" s="152">
        <v>0</v>
      </c>
      <c r="S61" s="152">
        <v>0</v>
      </c>
      <c r="T61" s="152">
        <v>0</v>
      </c>
      <c r="U61" s="153" t="s">
        <v>65</v>
      </c>
      <c r="V61" s="154" t="s">
        <v>65</v>
      </c>
      <c r="W61" s="154" t="s">
        <v>65</v>
      </c>
      <c r="X61" s="151">
        <v>0</v>
      </c>
      <c r="Y61" s="152">
        <v>2</v>
      </c>
      <c r="Z61" s="152">
        <v>0</v>
      </c>
      <c r="AA61" s="152" t="s">
        <v>65</v>
      </c>
      <c r="AB61" s="155" t="s">
        <v>65</v>
      </c>
      <c r="AC61" s="156" t="s">
        <v>65</v>
      </c>
      <c r="AD61" s="156" t="s">
        <v>65</v>
      </c>
      <c r="AE61" s="156" t="s">
        <v>65</v>
      </c>
      <c r="AF61" s="156" t="s">
        <v>65</v>
      </c>
      <c r="AG61" s="157" t="s">
        <v>65</v>
      </c>
      <c r="AH61" s="158"/>
      <c r="AI61" s="67">
        <f t="shared" ref="AI61" si="194">SUM(C61:AH61)</f>
        <v>14</v>
      </c>
      <c r="AJ61" s="25"/>
      <c r="AL61" s="274" t="str">
        <f t="shared" si="20"/>
        <v>-</v>
      </c>
    </row>
    <row r="62" spans="1:38" ht="15.6" customHeight="1" x14ac:dyDescent="0.2">
      <c r="A62" s="272" t="s">
        <v>57</v>
      </c>
      <c r="B62" s="29" t="s">
        <v>5</v>
      </c>
      <c r="C62" s="159">
        <f>C61</f>
        <v>0</v>
      </c>
      <c r="D62" s="160">
        <f t="shared" ref="D62" si="195">C62-D60+D61</f>
        <v>0</v>
      </c>
      <c r="E62" s="160">
        <f t="shared" ref="E62" si="196">D62-E60+E61</f>
        <v>1</v>
      </c>
      <c r="F62" s="160">
        <f t="shared" ref="F62" si="197">E62-F60+F61</f>
        <v>1</v>
      </c>
      <c r="G62" s="160">
        <f t="shared" ref="G62" si="198">F62-G60+G61</f>
        <v>1</v>
      </c>
      <c r="H62" s="160">
        <f t="shared" ref="H62" si="199">G62-H60+H61</f>
        <v>1</v>
      </c>
      <c r="I62" s="161">
        <f t="shared" ref="I62" si="200">H62-I60+I61</f>
        <v>1</v>
      </c>
      <c r="J62" s="162">
        <f t="shared" ref="J62" si="201">I62-J60+J61</f>
        <v>3</v>
      </c>
      <c r="K62" s="162">
        <f t="shared" ref="K62" si="202">J62-K60+K61</f>
        <v>3</v>
      </c>
      <c r="L62" s="162">
        <f t="shared" ref="L62" si="203">K62-L60+L61</f>
        <v>4</v>
      </c>
      <c r="M62" s="162">
        <f t="shared" ref="M62" si="204">L62-M60+M61</f>
        <v>5</v>
      </c>
      <c r="N62" s="162">
        <f t="shared" ref="N62" si="205">M62-N60+N61</f>
        <v>5</v>
      </c>
      <c r="O62" s="162">
        <f t="shared" ref="O62" si="206">N62-O60+O61</f>
        <v>5</v>
      </c>
      <c r="P62" s="162">
        <f t="shared" ref="P62" si="207">O62-P60+P61</f>
        <v>10</v>
      </c>
      <c r="Q62" s="162">
        <f t="shared" ref="Q62" si="208">P62-Q60+Q61</f>
        <v>10</v>
      </c>
      <c r="R62" s="162">
        <f t="shared" ref="R62" si="209">Q62-R60+R61</f>
        <v>10</v>
      </c>
      <c r="S62" s="162">
        <f t="shared" ref="S62" si="210">R62-S60+S61</f>
        <v>10</v>
      </c>
      <c r="T62" s="162">
        <f t="shared" ref="T62" si="211">S62-T60+T61</f>
        <v>10</v>
      </c>
      <c r="U62" s="163" t="s">
        <v>65</v>
      </c>
      <c r="V62" s="164" t="s">
        <v>65</v>
      </c>
      <c r="W62" s="164" t="s">
        <v>65</v>
      </c>
      <c r="X62" s="161">
        <f t="shared" ref="X62" si="212">T62-X60+X61</f>
        <v>7</v>
      </c>
      <c r="Y62" s="162">
        <f t="shared" ref="Y62" si="213">X62-Y60+Y61</f>
        <v>5</v>
      </c>
      <c r="Z62" s="162">
        <f t="shared" ref="Z62" si="214">Y62-Z60+Z61</f>
        <v>2</v>
      </c>
      <c r="AA62" s="162">
        <f>Z62-AA60</f>
        <v>0</v>
      </c>
      <c r="AB62" s="165" t="s">
        <v>65</v>
      </c>
      <c r="AC62" s="166" t="s">
        <v>65</v>
      </c>
      <c r="AD62" s="166" t="s">
        <v>65</v>
      </c>
      <c r="AE62" s="166" t="s">
        <v>65</v>
      </c>
      <c r="AF62" s="166" t="s">
        <v>65</v>
      </c>
      <c r="AG62" s="166" t="s">
        <v>65</v>
      </c>
      <c r="AH62" s="166" t="s">
        <v>65</v>
      </c>
      <c r="AI62" s="68"/>
      <c r="AJ62" s="26">
        <f t="shared" ref="AJ62" si="215">MAX(C62:AH62)</f>
        <v>10</v>
      </c>
      <c r="AL62" s="274">
        <f t="shared" si="20"/>
        <v>2</v>
      </c>
    </row>
    <row r="63" spans="1:38" ht="15.6" customHeight="1" x14ac:dyDescent="0.2">
      <c r="A63" s="273"/>
      <c r="B63" s="29" t="s">
        <v>6</v>
      </c>
      <c r="C63" s="131"/>
      <c r="D63" s="132"/>
      <c r="E63" s="132"/>
      <c r="F63" s="132"/>
      <c r="G63" s="132"/>
      <c r="H63" s="132"/>
      <c r="I63" s="124">
        <v>19.07</v>
      </c>
      <c r="J63" s="125"/>
      <c r="K63" s="125"/>
      <c r="L63" s="130">
        <v>19.12</v>
      </c>
      <c r="M63" s="125"/>
      <c r="N63" s="125"/>
      <c r="O63" s="130">
        <v>19.16</v>
      </c>
      <c r="P63" s="125"/>
      <c r="Q63" s="125"/>
      <c r="R63" s="130">
        <v>19.25</v>
      </c>
      <c r="S63" s="125"/>
      <c r="T63" s="125"/>
      <c r="U63" s="126"/>
      <c r="V63" s="127" t="s">
        <v>65</v>
      </c>
      <c r="W63" s="128"/>
      <c r="X63" s="129"/>
      <c r="Y63" s="125"/>
      <c r="Z63" s="125"/>
      <c r="AA63" s="130">
        <v>19.36</v>
      </c>
      <c r="AB63" s="122"/>
      <c r="AC63" s="123"/>
      <c r="AD63" s="167" t="s">
        <v>65</v>
      </c>
      <c r="AE63" s="123"/>
      <c r="AF63" s="123"/>
      <c r="AG63" s="168"/>
      <c r="AH63" s="169" t="s">
        <v>65</v>
      </c>
      <c r="AI63" s="69">
        <v>0.35</v>
      </c>
      <c r="AJ63" s="25"/>
      <c r="AL63" s="274" t="str">
        <f t="shared" si="20"/>
        <v>-</v>
      </c>
    </row>
    <row r="64" spans="1:38" ht="15.6" customHeight="1" x14ac:dyDescent="0.2">
      <c r="A64" s="273"/>
      <c r="B64" s="29" t="s">
        <v>7</v>
      </c>
      <c r="C64" s="170">
        <v>19.010000000000002</v>
      </c>
      <c r="D64" s="132"/>
      <c r="E64" s="132"/>
      <c r="F64" s="132"/>
      <c r="G64" s="132"/>
      <c r="H64" s="132"/>
      <c r="I64" s="124">
        <v>19.07</v>
      </c>
      <c r="J64" s="125"/>
      <c r="K64" s="125"/>
      <c r="L64" s="130">
        <v>19.12</v>
      </c>
      <c r="M64" s="125"/>
      <c r="N64" s="125"/>
      <c r="O64" s="130">
        <v>19.16</v>
      </c>
      <c r="P64" s="125"/>
      <c r="Q64" s="125"/>
      <c r="R64" s="130">
        <v>19.25</v>
      </c>
      <c r="S64" s="125"/>
      <c r="T64" s="125"/>
      <c r="U64" s="126"/>
      <c r="V64" s="127" t="s">
        <v>65</v>
      </c>
      <c r="W64" s="128"/>
      <c r="X64" s="129"/>
      <c r="Y64" s="125"/>
      <c r="Z64" s="125"/>
      <c r="AA64" s="130" t="s">
        <v>65</v>
      </c>
      <c r="AB64" s="122"/>
      <c r="AC64" s="123"/>
      <c r="AD64" s="167" t="s">
        <v>65</v>
      </c>
      <c r="AE64" s="123"/>
      <c r="AF64" s="123"/>
      <c r="AG64" s="168"/>
      <c r="AH64" s="171"/>
      <c r="AI64" s="68"/>
      <c r="AJ64" s="27"/>
      <c r="AL64" s="274" t="str">
        <f t="shared" si="20"/>
        <v>-</v>
      </c>
    </row>
    <row r="65" spans="1:38" ht="15.6" customHeight="1" thickBot="1" x14ac:dyDescent="0.25">
      <c r="A65" s="50">
        <v>224</v>
      </c>
      <c r="B65" s="34" t="s">
        <v>9</v>
      </c>
      <c r="C65" s="172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4"/>
      <c r="AH65" s="175"/>
      <c r="AI65" s="70"/>
      <c r="AJ65" s="28"/>
      <c r="AL65" s="274" t="str">
        <f t="shared" si="20"/>
        <v>-</v>
      </c>
    </row>
    <row r="66" spans="1:38" x14ac:dyDescent="0.2">
      <c r="A66" s="79" t="s">
        <v>55</v>
      </c>
      <c r="B66" s="80"/>
      <c r="C66" s="99"/>
      <c r="D66" s="86">
        <f>SUMIF($B$6:$B65,"l. wys.",D$6:D65)</f>
        <v>0</v>
      </c>
      <c r="E66" s="86">
        <f>SUMIF($B$6:$B65,"l. wys.",E$6:E65)</f>
        <v>0</v>
      </c>
      <c r="F66" s="86">
        <f>SUMIF($B$6:$B65,"l. wys.",F$6:F65)</f>
        <v>0</v>
      </c>
      <c r="G66" s="86">
        <f>SUMIF($B$6:$B65,"l. wys.",G$6:G65)</f>
        <v>1</v>
      </c>
      <c r="H66" s="101">
        <f>SUMIF($B$6:$B65,"l. wys.",H$6:H65)</f>
        <v>1</v>
      </c>
      <c r="I66" s="83">
        <f>SUMIF($B$6:$B65,"l. wys.",I$6:I65)</f>
        <v>2</v>
      </c>
      <c r="J66" s="82">
        <f>SUMIF($B$6:$B65,"l. wys.",J$6:J65)</f>
        <v>0</v>
      </c>
      <c r="K66" s="82">
        <f>SUMIF($B$6:$B65,"l. wys.",K$6:K65)</f>
        <v>0</v>
      </c>
      <c r="L66" s="82">
        <f>SUMIF($B$6:$B65,"l. wys.",L$6:L65)</f>
        <v>2</v>
      </c>
      <c r="M66" s="82">
        <f>SUMIF($B$6:$B65,"l. wys.",M$6:M65)</f>
        <v>14</v>
      </c>
      <c r="N66" s="82">
        <f>SUMIF($B$6:$B65,"l. wys.",N$6:N65)</f>
        <v>0</v>
      </c>
      <c r="O66" s="82">
        <f>SUMIF($B$6:$B65,"l. wys.",O$6:O65)</f>
        <v>5</v>
      </c>
      <c r="P66" s="82">
        <f>SUMIF($B$6:$B65,"l. wys.",P$6:P65)</f>
        <v>5</v>
      </c>
      <c r="Q66" s="82">
        <f>SUMIF($B$6:$B65,"l. wys.",Q$6:Q65)</f>
        <v>14</v>
      </c>
      <c r="R66" s="82">
        <f>SUMIF($B$6:$B65,"l. wys.",R$6:R65)</f>
        <v>5</v>
      </c>
      <c r="S66" s="82">
        <f>SUMIF($B$6:$B65,"l. wys.",S$6:S65)</f>
        <v>7</v>
      </c>
      <c r="T66" s="84">
        <f>SUMIF($B$6:$B65,"l. wys.",T$6:T65)</f>
        <v>1</v>
      </c>
      <c r="U66" s="102">
        <f>SUMIF($B$6:$B65,"l. wys.",U$6:U65)</f>
        <v>3</v>
      </c>
      <c r="V66" s="103">
        <f>SUMIF($B$6:$B65,"l. wys.",V$6:V65)</f>
        <v>7</v>
      </c>
      <c r="W66" s="81">
        <f>SUMIF($B$6:$B65,"l. wys.",W$6:W65)</f>
        <v>0</v>
      </c>
      <c r="X66" s="83">
        <f>SUMIF($B$6:$B65,"l. wys.",X$6:X65)</f>
        <v>25</v>
      </c>
      <c r="Y66" s="82">
        <f>SUMIF($B$6:$B65,"l. wys.",Y$6:Y65)</f>
        <v>63</v>
      </c>
      <c r="Z66" s="82">
        <f>SUMIF($B$6:$B65,"l. wys.",Z$6:Z65)</f>
        <v>13</v>
      </c>
      <c r="AA66" s="84">
        <f>SUMIF($B$6:$B65,"l. wys.",AA$6:AA65)</f>
        <v>25</v>
      </c>
      <c r="AB66" s="106">
        <f>SUMIF($B$6:$B65,"l. wys.",AB$6:AB65)</f>
        <v>6</v>
      </c>
      <c r="AC66" s="107">
        <f>SUMIF($B$6:$B65,"l. wys.",AC$6:AC65)</f>
        <v>1</v>
      </c>
      <c r="AD66" s="107">
        <f>SUMIF($B$6:$B65,"l. wys.",AD$6:AD65)</f>
        <v>1</v>
      </c>
      <c r="AE66" s="107">
        <f>SUMIF($B$6:$B65,"l. wys.",AE$6:AE65)</f>
        <v>0</v>
      </c>
      <c r="AF66" s="107">
        <f>SUMIF($B$6:$B65,"l. wys.",AF$6:AF65)</f>
        <v>0</v>
      </c>
      <c r="AG66" s="107">
        <f>SUMIF($B$6:$B65,"l. wys.",AG$6:AG65)</f>
        <v>0</v>
      </c>
      <c r="AH66" s="110">
        <f>SUMIF($B$6:$B65,"l. wys.",AH$6:AH65)</f>
        <v>17</v>
      </c>
      <c r="AI66" s="88" t="str">
        <f>"Σ: "&amp;SUM(C66:AH66)</f>
        <v>Σ: 218</v>
      </c>
      <c r="AL66" s="274" t="str">
        <f t="shared" si="20"/>
        <v>-</v>
      </c>
    </row>
    <row r="67" spans="1:38" ht="15.75" thickBot="1" x14ac:dyDescent="0.25">
      <c r="A67" s="89" t="s">
        <v>56</v>
      </c>
      <c r="B67" s="90"/>
      <c r="C67" s="95">
        <f>SUMIF($B$6:$B65,"l. wsiad.",C$6:C65)</f>
        <v>3</v>
      </c>
      <c r="D67" s="96">
        <f>SUMIF($B$6:$B65,"l. wsiad.",D$6:D65)</f>
        <v>0</v>
      </c>
      <c r="E67" s="96">
        <f>SUMIF($B$6:$B65,"l. wsiad.",E$6:E65)</f>
        <v>2</v>
      </c>
      <c r="F67" s="96">
        <f>SUMIF($B$6:$B65,"l. wsiad.",F$6:F65)</f>
        <v>3</v>
      </c>
      <c r="G67" s="96">
        <f>SUMIF($B$6:$B65,"l. wsiad.",G$6:G65)</f>
        <v>0</v>
      </c>
      <c r="H67" s="100">
        <f>SUMIF($B$6:$B65,"l. wsiad.",H$6:H65)</f>
        <v>0</v>
      </c>
      <c r="I67" s="93">
        <f>SUMIF($B$6:$B65,"l. wsiad.",I$6:I65)</f>
        <v>6</v>
      </c>
      <c r="J67" s="92">
        <f>SUMIF($B$6:$B65,"l. wsiad.",J$6:J65)</f>
        <v>20</v>
      </c>
      <c r="K67" s="92">
        <f>SUMIF($B$6:$B65,"l. wsiad.",K$6:K65)</f>
        <v>26</v>
      </c>
      <c r="L67" s="92">
        <f>SUMIF($B$6:$B65,"l. wsiad.",L$6:L65)</f>
        <v>30</v>
      </c>
      <c r="M67" s="92">
        <f>SUMIF($B$6:$B65,"l. wsiad.",M$6:M65)</f>
        <v>29</v>
      </c>
      <c r="N67" s="92">
        <f>SUMIF($B$6:$B65,"l. wsiad.",N$6:N65)</f>
        <v>0</v>
      </c>
      <c r="O67" s="92">
        <f>SUMIF($B$6:$B65,"l. wsiad.",O$6:O65)</f>
        <v>5</v>
      </c>
      <c r="P67" s="92">
        <f>SUMIF($B$6:$B65,"l. wsiad.",P$6:P65)</f>
        <v>51</v>
      </c>
      <c r="Q67" s="92">
        <f>SUMIF($B$6:$B65,"l. wsiad.",Q$6:Q65)</f>
        <v>16</v>
      </c>
      <c r="R67" s="92">
        <f>SUMIF($B$6:$B65,"l. wsiad.",R$6:R65)</f>
        <v>7</v>
      </c>
      <c r="S67" s="92">
        <f>SUMIF($B$6:$B65,"l. wsiad.",S$6:S65)</f>
        <v>0</v>
      </c>
      <c r="T67" s="94">
        <f>SUMIF($B$6:$B65,"l. wsiad.",T$6:T65)</f>
        <v>1</v>
      </c>
      <c r="U67" s="104">
        <f>SUMIF($B$6:$B65,"l. wsiad.",U$6:U65)</f>
        <v>0</v>
      </c>
      <c r="V67" s="105">
        <f>SUMIF($B$6:$B65,"l. wsiad.",V$6:V65)</f>
        <v>0</v>
      </c>
      <c r="W67" s="91">
        <f>SUMIF($B$6:$B65,"l. wsiad.",W$6:W65)</f>
        <v>0</v>
      </c>
      <c r="X67" s="93">
        <f>SUMIF($B$6:$B65,"l. wsiad.",X$6:X65)</f>
        <v>4</v>
      </c>
      <c r="Y67" s="92">
        <f>SUMIF($B$6:$B65,"l. wsiad.",Y$6:Y65)</f>
        <v>6</v>
      </c>
      <c r="Z67" s="92">
        <f>SUMIF($B$6:$B65,"l. wsiad.",Z$6:Z65)</f>
        <v>3</v>
      </c>
      <c r="AA67" s="94">
        <f>SUMIF($B$6:$B65,"l. wsiad.",AA$6:AA65)</f>
        <v>5</v>
      </c>
      <c r="AB67" s="108">
        <f>SUMIF($B$6:$B65,"l. wsiad.",AB$6:AB65)</f>
        <v>0</v>
      </c>
      <c r="AC67" s="109">
        <f>SUMIF($B$6:$B65,"l. wsiad.",AC$6:AC65)</f>
        <v>0</v>
      </c>
      <c r="AD67" s="109">
        <f>SUMIF($B$6:$B65,"l. wsiad.",AD$6:AD65)</f>
        <v>0</v>
      </c>
      <c r="AE67" s="109">
        <f>SUMIF($B$6:$B65,"l. wsiad.",AE$6:AE65)</f>
        <v>1</v>
      </c>
      <c r="AF67" s="109">
        <f>SUMIF($B$6:$B65,"l. wsiad.",AF$6:AF65)</f>
        <v>1</v>
      </c>
      <c r="AG67" s="109">
        <f>SUMIF($B$6:$B65,"l. wsiad.",AG$6:AG65)</f>
        <v>0</v>
      </c>
      <c r="AH67" s="111"/>
      <c r="AI67" s="98" t="str">
        <f>"Σ: "&amp;SUM(C67:AH67)</f>
        <v>Σ: 219</v>
      </c>
      <c r="AL67" s="274" t="str">
        <f t="shared" si="20"/>
        <v>-</v>
      </c>
    </row>
    <row r="68" spans="1:38" x14ac:dyDescent="0.2">
      <c r="C68" s="113">
        <v>6</v>
      </c>
      <c r="D68" s="113">
        <v>470</v>
      </c>
      <c r="E68" s="113">
        <v>45</v>
      </c>
      <c r="F68" s="113">
        <v>46</v>
      </c>
      <c r="G68" s="113">
        <v>370</v>
      </c>
      <c r="H68" s="113" t="s">
        <v>61</v>
      </c>
      <c r="I68" s="113">
        <v>104</v>
      </c>
      <c r="J68" s="113">
        <v>37</v>
      </c>
      <c r="K68" s="113">
        <v>38</v>
      </c>
      <c r="L68" s="113">
        <v>330</v>
      </c>
      <c r="M68" s="113">
        <v>11</v>
      </c>
      <c r="N68" s="113">
        <v>48</v>
      </c>
      <c r="O68" s="113">
        <v>103</v>
      </c>
      <c r="P68" s="113">
        <v>62</v>
      </c>
      <c r="Q68" s="113">
        <v>49</v>
      </c>
      <c r="R68" s="113">
        <v>50</v>
      </c>
      <c r="S68" s="113">
        <v>51</v>
      </c>
      <c r="T68" s="113">
        <v>52</v>
      </c>
      <c r="U68" s="113">
        <v>67</v>
      </c>
      <c r="V68" s="113">
        <v>737</v>
      </c>
      <c r="W68" s="113">
        <v>670</v>
      </c>
      <c r="X68" s="113">
        <v>78</v>
      </c>
      <c r="Y68" s="113">
        <v>69</v>
      </c>
      <c r="Z68" s="113">
        <v>731</v>
      </c>
      <c r="AA68" s="113">
        <v>110</v>
      </c>
      <c r="AB68" s="113" t="s">
        <v>62</v>
      </c>
      <c r="AC68" s="113" t="s">
        <v>63</v>
      </c>
      <c r="AD68" s="113">
        <v>75</v>
      </c>
      <c r="AE68" s="113">
        <v>72</v>
      </c>
      <c r="AF68" s="113" t="s">
        <v>64</v>
      </c>
      <c r="AG68" s="113">
        <v>730</v>
      </c>
      <c r="AH68" s="113">
        <v>111</v>
      </c>
      <c r="AL68" s="276">
        <f>SUM(AL8:AL67)</f>
        <v>51</v>
      </c>
    </row>
    <row r="96" spans="3:3" x14ac:dyDescent="0.2">
      <c r="C96" s="112">
        <v>75</v>
      </c>
    </row>
    <row r="97" spans="3:3" x14ac:dyDescent="0.2">
      <c r="C97" s="112">
        <v>72</v>
      </c>
    </row>
    <row r="98" spans="3:3" x14ac:dyDescent="0.2">
      <c r="C98" s="112" t="s">
        <v>64</v>
      </c>
    </row>
    <row r="99" spans="3:3" x14ac:dyDescent="0.2">
      <c r="C99">
        <v>730</v>
      </c>
    </row>
    <row r="100" spans="3:3" x14ac:dyDescent="0.2">
      <c r="C100">
        <v>111</v>
      </c>
    </row>
  </sheetData>
  <mergeCells count="10">
    <mergeCell ref="A38:A40"/>
    <mergeCell ref="A44:A46"/>
    <mergeCell ref="A50:A52"/>
    <mergeCell ref="A56:A58"/>
    <mergeCell ref="A62:A64"/>
    <mergeCell ref="A8:A10"/>
    <mergeCell ref="A14:A16"/>
    <mergeCell ref="A20:A22"/>
    <mergeCell ref="A26:A28"/>
    <mergeCell ref="A32:A34"/>
  </mergeCells>
  <phoneticPr fontId="0" type="noConversion"/>
  <conditionalFormatting sqref="C8:AH8 U14:X14 U20:X20 U26:X26 U32:X32">
    <cfRule type="cellIs" dxfId="137" priority="18" operator="equal">
      <formula>$AJ8</formula>
    </cfRule>
  </conditionalFormatting>
  <conditionalFormatting sqref="C14:T14 Y14:Z14 C20:I20 C26:I26 C32:I32 C38:I38 C44:I44">
    <cfRule type="cellIs" dxfId="136" priority="17" operator="equal">
      <formula>$AJ14</formula>
    </cfRule>
  </conditionalFormatting>
  <conditionalFormatting sqref="J20:T20 Y20:Z20">
    <cfRule type="cellIs" dxfId="135" priority="16" operator="equal">
      <formula>$AJ20</formula>
    </cfRule>
  </conditionalFormatting>
  <conditionalFormatting sqref="J26:T26 Y26:Z26">
    <cfRule type="cellIs" dxfId="134" priority="15" operator="equal">
      <formula>$AJ26</formula>
    </cfRule>
  </conditionalFormatting>
  <conditionalFormatting sqref="J32:T32 Y32:Z32">
    <cfRule type="cellIs" dxfId="133" priority="14" operator="equal">
      <formula>$AJ32</formula>
    </cfRule>
  </conditionalFormatting>
  <conditionalFormatting sqref="J38:Z38">
    <cfRule type="cellIs" dxfId="132" priority="13" operator="equal">
      <formula>$AJ38</formula>
    </cfRule>
  </conditionalFormatting>
  <conditionalFormatting sqref="J44:T44 Y44:AH44">
    <cfRule type="cellIs" dxfId="131" priority="12" operator="equal">
      <formula>$AJ44</formula>
    </cfRule>
  </conditionalFormatting>
  <conditionalFormatting sqref="C50:T50 Y50:AH50">
    <cfRule type="cellIs" dxfId="130" priority="11" operator="equal">
      <formula>$AJ50</formula>
    </cfRule>
  </conditionalFormatting>
  <conditionalFormatting sqref="J56:T56 Y56:AH56">
    <cfRule type="cellIs" dxfId="129" priority="10" operator="equal">
      <formula>$AJ56</formula>
    </cfRule>
  </conditionalFormatting>
  <conditionalFormatting sqref="C62:T62 Y62:Z62">
    <cfRule type="cellIs" dxfId="128" priority="9" operator="equal">
      <formula>$AJ62</formula>
    </cfRule>
  </conditionalFormatting>
  <conditionalFormatting sqref="U44:X44 U50:X50 U56:X56 U62:X62">
    <cfRule type="cellIs" dxfId="127" priority="8" operator="equal">
      <formula>$AJ44</formula>
    </cfRule>
  </conditionalFormatting>
  <conditionalFormatting sqref="C56:I56">
    <cfRule type="cellIs" dxfId="126" priority="7" operator="equal">
      <formula>$AJ56</formula>
    </cfRule>
  </conditionalFormatting>
  <conditionalFormatting sqref="AA14:AH14">
    <cfRule type="cellIs" dxfId="125" priority="6" operator="equal">
      <formula>$AJ14</formula>
    </cfRule>
  </conditionalFormatting>
  <conditionalFormatting sqref="AA20:AH20">
    <cfRule type="cellIs" dxfId="124" priority="5" operator="equal">
      <formula>$AJ20</formula>
    </cfRule>
  </conditionalFormatting>
  <conditionalFormatting sqref="AA26:AH26">
    <cfRule type="cellIs" dxfId="123" priority="4" operator="equal">
      <formula>$AJ26</formula>
    </cfRule>
  </conditionalFormatting>
  <conditionalFormatting sqref="AA32:AH32">
    <cfRule type="cellIs" dxfId="122" priority="3" operator="equal">
      <formula>$AJ32</formula>
    </cfRule>
  </conditionalFormatting>
  <conditionalFormatting sqref="AA38:AH38">
    <cfRule type="cellIs" dxfId="121" priority="2" operator="equal">
      <formula>$AJ38</formula>
    </cfRule>
  </conditionalFormatting>
  <conditionalFormatting sqref="AA62:AH62">
    <cfRule type="cellIs" dxfId="120" priority="1" operator="equal">
      <formula>$AJ62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zoomScale="110" zoomScaleNormal="110" workbookViewId="0">
      <pane ySplit="5" topLeftCell="A6" activePane="bottomLeft" state="frozen"/>
      <selection activeCell="B79" sqref="B79"/>
      <selection pane="bottomLeft" activeCell="AG1" sqref="AG1:AG11"/>
    </sheetView>
  </sheetViews>
  <sheetFormatPr defaultRowHeight="15" x14ac:dyDescent="0.2"/>
  <cols>
    <col min="1" max="1" width="10.7109375" style="1" customWidth="1"/>
    <col min="2" max="2" width="7.7109375" style="1" customWidth="1"/>
    <col min="3" max="29" width="4" style="1" customWidth="1"/>
    <col min="30" max="30" width="14.140625" style="1" customWidth="1"/>
    <col min="31" max="31" width="4.28515625" style="1" hidden="1" customWidth="1"/>
    <col min="32" max="16384" width="9.140625" style="1"/>
  </cols>
  <sheetData>
    <row r="1" spans="1:33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5" t="s">
        <v>49</v>
      </c>
      <c r="Q1" s="5"/>
      <c r="R1" s="5"/>
      <c r="S1" s="5"/>
      <c r="T1" s="5"/>
      <c r="U1" s="5"/>
      <c r="V1" s="6"/>
      <c r="W1" s="6"/>
      <c r="X1" s="6"/>
      <c r="Y1" s="6"/>
      <c r="Z1" s="3"/>
      <c r="AA1" s="6"/>
      <c r="AB1" s="6"/>
      <c r="AC1" s="3"/>
      <c r="AD1" s="7"/>
      <c r="AG1" s="274"/>
    </row>
    <row r="2" spans="1:33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1"/>
      <c r="S2" s="11"/>
      <c r="T2" s="11"/>
      <c r="U2" s="11"/>
      <c r="V2" s="12"/>
      <c r="W2" s="12"/>
      <c r="X2" s="12"/>
      <c r="Y2" s="12"/>
      <c r="Z2" s="9"/>
      <c r="AA2" s="12"/>
      <c r="AB2" s="12"/>
      <c r="AC2" s="9"/>
      <c r="AD2" s="13"/>
      <c r="AG2" s="274"/>
    </row>
    <row r="3" spans="1:33" ht="21.95" customHeight="1" thickBot="1" x14ac:dyDescent="0.25">
      <c r="A3" s="8" t="s">
        <v>0</v>
      </c>
      <c r="B3" s="14">
        <v>3</v>
      </c>
      <c r="C3" s="12" t="s">
        <v>48</v>
      </c>
      <c r="D3" s="12"/>
      <c r="E3" s="12"/>
      <c r="F3" s="12"/>
      <c r="G3" s="12"/>
      <c r="H3" s="12"/>
      <c r="I3" s="12"/>
      <c r="J3" s="12"/>
      <c r="K3" s="12"/>
      <c r="L3" s="9"/>
      <c r="M3" s="9"/>
      <c r="N3" s="9"/>
      <c r="O3" s="10"/>
      <c r="P3" s="15" t="s">
        <v>40</v>
      </c>
      <c r="Q3" s="15"/>
      <c r="R3" s="15"/>
      <c r="S3" s="15"/>
      <c r="T3" s="15"/>
      <c r="U3" s="15"/>
      <c r="V3" s="12"/>
      <c r="W3" s="12"/>
      <c r="X3" s="12"/>
      <c r="Y3" s="12"/>
      <c r="Z3" s="9"/>
      <c r="AA3" s="12"/>
      <c r="AB3" s="12"/>
      <c r="AC3" s="9"/>
      <c r="AD3" s="13"/>
      <c r="AG3" s="274"/>
    </row>
    <row r="4" spans="1:33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9"/>
      <c r="M4" s="19"/>
      <c r="N4" s="19"/>
      <c r="O4" s="20"/>
      <c r="P4" s="21"/>
      <c r="Q4" s="21"/>
      <c r="R4" s="21"/>
      <c r="S4" s="21"/>
      <c r="T4" s="21"/>
      <c r="U4" s="21"/>
      <c r="V4" s="18"/>
      <c r="W4" s="18"/>
      <c r="X4" s="18"/>
      <c r="Y4" s="18"/>
      <c r="Z4" s="19"/>
      <c r="AA4" s="18"/>
      <c r="AB4" s="18"/>
      <c r="AC4" s="19"/>
      <c r="AD4" s="22"/>
      <c r="AG4" s="274"/>
    </row>
    <row r="5" spans="1:33" ht="117" customHeight="1" thickBot="1" x14ac:dyDescent="0.25">
      <c r="A5" s="47" t="s">
        <v>53</v>
      </c>
      <c r="B5" s="32" t="s">
        <v>1</v>
      </c>
      <c r="C5" s="41" t="s">
        <v>37</v>
      </c>
      <c r="D5" s="42" t="s">
        <v>36</v>
      </c>
      <c r="E5" s="33" t="s">
        <v>39</v>
      </c>
      <c r="F5" s="36" t="s">
        <v>41</v>
      </c>
      <c r="G5" s="36" t="s">
        <v>42</v>
      </c>
      <c r="H5" s="36" t="s">
        <v>32</v>
      </c>
      <c r="I5" s="45" t="s">
        <v>30</v>
      </c>
      <c r="J5" s="46" t="s">
        <v>31</v>
      </c>
      <c r="K5" s="46" t="s">
        <v>30</v>
      </c>
      <c r="L5" s="33" t="s">
        <v>43</v>
      </c>
      <c r="M5" s="36" t="s">
        <v>44</v>
      </c>
      <c r="N5" s="36" t="s">
        <v>45</v>
      </c>
      <c r="O5" s="36" t="s">
        <v>24</v>
      </c>
      <c r="P5" s="36" t="s">
        <v>25</v>
      </c>
      <c r="Q5" s="36" t="s">
        <v>46</v>
      </c>
      <c r="R5" s="36" t="s">
        <v>12</v>
      </c>
      <c r="S5" s="36" t="s">
        <v>13</v>
      </c>
      <c r="T5" s="36" t="s">
        <v>14</v>
      </c>
      <c r="U5" s="37" t="s">
        <v>50</v>
      </c>
      <c r="V5" s="37" t="s">
        <v>51</v>
      </c>
      <c r="W5" s="36" t="s">
        <v>38</v>
      </c>
      <c r="X5" s="38" t="s">
        <v>22</v>
      </c>
      <c r="Y5" s="39" t="s">
        <v>23</v>
      </c>
      <c r="Z5" s="39" t="s">
        <v>47</v>
      </c>
      <c r="AA5" s="39" t="s">
        <v>20</v>
      </c>
      <c r="AB5" s="39" t="s">
        <v>19</v>
      </c>
      <c r="AC5" s="114" t="s">
        <v>15</v>
      </c>
      <c r="AD5" s="65" t="s">
        <v>54</v>
      </c>
      <c r="AE5" s="23" t="s">
        <v>2</v>
      </c>
      <c r="AG5" s="275" t="s">
        <v>106</v>
      </c>
    </row>
    <row r="6" spans="1:33" ht="15.6" customHeight="1" x14ac:dyDescent="0.2">
      <c r="A6" s="48"/>
      <c r="B6" s="30" t="s">
        <v>3</v>
      </c>
      <c r="C6" s="115"/>
      <c r="D6" s="56" t="s">
        <v>65</v>
      </c>
      <c r="E6" s="52" t="s">
        <v>65</v>
      </c>
      <c r="F6" s="53">
        <v>0</v>
      </c>
      <c r="G6" s="53">
        <v>0</v>
      </c>
      <c r="H6" s="53">
        <v>0</v>
      </c>
      <c r="I6" s="54" t="s">
        <v>65</v>
      </c>
      <c r="J6" s="55" t="s">
        <v>65</v>
      </c>
      <c r="K6" s="55" t="s">
        <v>65</v>
      </c>
      <c r="L6" s="52">
        <v>0</v>
      </c>
      <c r="M6" s="53">
        <v>0</v>
      </c>
      <c r="N6" s="53">
        <v>0</v>
      </c>
      <c r="O6" s="53">
        <v>0</v>
      </c>
      <c r="P6" s="53">
        <v>7</v>
      </c>
      <c r="Q6" s="53">
        <v>0</v>
      </c>
      <c r="R6" s="53">
        <v>4</v>
      </c>
      <c r="S6" s="53">
        <v>0</v>
      </c>
      <c r="T6" s="53">
        <v>0</v>
      </c>
      <c r="U6" s="53">
        <v>0</v>
      </c>
      <c r="V6" s="53">
        <v>0</v>
      </c>
      <c r="W6" s="53">
        <v>2</v>
      </c>
      <c r="X6" s="116" t="s">
        <v>65</v>
      </c>
      <c r="Y6" s="51" t="s">
        <v>65</v>
      </c>
      <c r="Z6" s="51" t="s">
        <v>65</v>
      </c>
      <c r="AA6" s="51" t="s">
        <v>65</v>
      </c>
      <c r="AB6" s="51" t="s">
        <v>65</v>
      </c>
      <c r="AC6" s="117" t="s">
        <v>65</v>
      </c>
      <c r="AD6" s="66" t="s">
        <v>8</v>
      </c>
      <c r="AE6" s="24"/>
      <c r="AG6" s="274" t="str">
        <f t="shared" ref="AG6:AG7" si="0">IF($B5="l. wsiad.",SUM(U6,V5:AB5),"-")</f>
        <v>-</v>
      </c>
    </row>
    <row r="7" spans="1:33" ht="15.6" customHeight="1" x14ac:dyDescent="0.2">
      <c r="A7" s="49">
        <v>5.26</v>
      </c>
      <c r="B7" s="31" t="s">
        <v>4</v>
      </c>
      <c r="C7" s="63" t="s">
        <v>65</v>
      </c>
      <c r="D7" s="64" t="s">
        <v>65</v>
      </c>
      <c r="E7" s="59">
        <v>2</v>
      </c>
      <c r="F7" s="60">
        <v>1</v>
      </c>
      <c r="G7" s="60">
        <v>7</v>
      </c>
      <c r="H7" s="60">
        <v>1</v>
      </c>
      <c r="I7" s="61" t="s">
        <v>65</v>
      </c>
      <c r="J7" s="62" t="s">
        <v>65</v>
      </c>
      <c r="K7" s="62" t="s">
        <v>65</v>
      </c>
      <c r="L7" s="59">
        <v>0</v>
      </c>
      <c r="M7" s="60">
        <v>2</v>
      </c>
      <c r="N7" s="60">
        <v>0</v>
      </c>
      <c r="O7" s="60">
        <v>0</v>
      </c>
      <c r="P7" s="60">
        <v>0</v>
      </c>
      <c r="Q7" s="60">
        <v>0</v>
      </c>
      <c r="R7" s="60">
        <v>0</v>
      </c>
      <c r="S7" s="60">
        <v>0</v>
      </c>
      <c r="T7" s="60">
        <v>0</v>
      </c>
      <c r="U7" s="60">
        <v>0</v>
      </c>
      <c r="V7" s="60">
        <v>0</v>
      </c>
      <c r="W7" s="60" t="s">
        <v>65</v>
      </c>
      <c r="X7" s="57" t="s">
        <v>65</v>
      </c>
      <c r="Y7" s="58" t="s">
        <v>65</v>
      </c>
      <c r="Z7" s="58" t="s">
        <v>65</v>
      </c>
      <c r="AA7" s="58" t="s">
        <v>65</v>
      </c>
      <c r="AB7" s="58" t="s">
        <v>65</v>
      </c>
      <c r="AC7" s="118"/>
      <c r="AD7" s="67">
        <f>SUM(C7:AC7)</f>
        <v>13</v>
      </c>
      <c r="AE7" s="25"/>
      <c r="AG7" s="274" t="str">
        <f t="shared" si="0"/>
        <v>-</v>
      </c>
    </row>
    <row r="8" spans="1:33" ht="15.6" customHeight="1" x14ac:dyDescent="0.2">
      <c r="A8" s="272" t="s">
        <v>66</v>
      </c>
      <c r="B8" s="29" t="s">
        <v>5</v>
      </c>
      <c r="C8" s="75" t="str">
        <f>C7</f>
        <v>x</v>
      </c>
      <c r="D8" s="76" t="s">
        <v>65</v>
      </c>
      <c r="E8" s="73">
        <f>E7</f>
        <v>2</v>
      </c>
      <c r="F8" s="74">
        <f t="shared" ref="F8" si="1">E8-F6+F7</f>
        <v>3</v>
      </c>
      <c r="G8" s="74">
        <f t="shared" ref="G8" si="2">F8-G6+G7</f>
        <v>10</v>
      </c>
      <c r="H8" s="74">
        <f t="shared" ref="H8" si="3">G8-H6+H7</f>
        <v>11</v>
      </c>
      <c r="I8" s="71" t="s">
        <v>65</v>
      </c>
      <c r="J8" s="72" t="s">
        <v>65</v>
      </c>
      <c r="K8" s="72" t="s">
        <v>65</v>
      </c>
      <c r="L8" s="73">
        <f>H8-L6+L7</f>
        <v>11</v>
      </c>
      <c r="M8" s="74">
        <f t="shared" ref="M8" si="4">L8-M6+M7</f>
        <v>13</v>
      </c>
      <c r="N8" s="74">
        <f t="shared" ref="N8" si="5">M8-N6+N7</f>
        <v>13</v>
      </c>
      <c r="O8" s="74">
        <f t="shared" ref="O8" si="6">N8-O6+O7</f>
        <v>13</v>
      </c>
      <c r="P8" s="74">
        <f t="shared" ref="P8" si="7">O8-P6+P7</f>
        <v>6</v>
      </c>
      <c r="Q8" s="74">
        <f t="shared" ref="Q8" si="8">P8-Q6+Q7</f>
        <v>6</v>
      </c>
      <c r="R8" s="74">
        <f t="shared" ref="R8" si="9">Q8-R6+R7</f>
        <v>2</v>
      </c>
      <c r="S8" s="74">
        <f t="shared" ref="S8" si="10">R8-S6+S7</f>
        <v>2</v>
      </c>
      <c r="T8" s="74">
        <f t="shared" ref="T8" si="11">S8-T6+T7</f>
        <v>2</v>
      </c>
      <c r="U8" s="74">
        <f t="shared" ref="U8" si="12">T8-U6+U7</f>
        <v>2</v>
      </c>
      <c r="V8" s="74">
        <f t="shared" ref="V8" si="13">U8-V6+V7</f>
        <v>2</v>
      </c>
      <c r="W8" s="74">
        <f>V8-W6</f>
        <v>0</v>
      </c>
      <c r="X8" s="77" t="s">
        <v>65</v>
      </c>
      <c r="Y8" s="78" t="s">
        <v>65</v>
      </c>
      <c r="Z8" s="78" t="s">
        <v>65</v>
      </c>
      <c r="AA8" s="78" t="s">
        <v>65</v>
      </c>
      <c r="AB8" s="78" t="s">
        <v>65</v>
      </c>
      <c r="AC8" s="78" t="s">
        <v>65</v>
      </c>
      <c r="AD8" s="68"/>
      <c r="AE8" s="26">
        <f>MAX(C8:AC8)</f>
        <v>13</v>
      </c>
      <c r="AG8" s="274">
        <f>IF($B7="l. wsiad.",SUM(C7:E7),"-")</f>
        <v>2</v>
      </c>
    </row>
    <row r="9" spans="1:33" ht="15.6" customHeight="1" x14ac:dyDescent="0.2">
      <c r="A9" s="273"/>
      <c r="B9" s="29" t="s">
        <v>6</v>
      </c>
      <c r="C9" s="122"/>
      <c r="D9" s="123"/>
      <c r="E9" s="124" t="s">
        <v>65</v>
      </c>
      <c r="F9" s="125"/>
      <c r="G9" s="125"/>
      <c r="H9" s="125"/>
      <c r="I9" s="126"/>
      <c r="J9" s="127" t="s">
        <v>65</v>
      </c>
      <c r="K9" s="128"/>
      <c r="L9" s="129"/>
      <c r="M9" s="125"/>
      <c r="N9" s="125"/>
      <c r="O9" s="125"/>
      <c r="P9" s="130">
        <v>5.43</v>
      </c>
      <c r="Q9" s="125"/>
      <c r="R9" s="125"/>
      <c r="S9" s="125"/>
      <c r="T9" s="130">
        <v>5.48</v>
      </c>
      <c r="U9" s="125"/>
      <c r="V9" s="125"/>
      <c r="W9" s="130">
        <v>5.51</v>
      </c>
      <c r="X9" s="131"/>
      <c r="Y9" s="132"/>
      <c r="Z9" s="132"/>
      <c r="AA9" s="132"/>
      <c r="AB9" s="132"/>
      <c r="AC9" s="133" t="s">
        <v>65</v>
      </c>
      <c r="AD9" s="69">
        <v>0.25</v>
      </c>
      <c r="AE9" s="25"/>
      <c r="AG9" s="274" t="str">
        <f t="shared" ref="AG9:AG68" si="14">IF($B8="l. wsiad.",SUM(C8:E8),"-")</f>
        <v>-</v>
      </c>
    </row>
    <row r="10" spans="1:33" ht="15.6" customHeight="1" x14ac:dyDescent="0.2">
      <c r="A10" s="273"/>
      <c r="B10" s="29" t="s">
        <v>7</v>
      </c>
      <c r="C10" s="134" t="s">
        <v>65</v>
      </c>
      <c r="D10" s="123"/>
      <c r="E10" s="124">
        <v>5.26</v>
      </c>
      <c r="F10" s="125"/>
      <c r="G10" s="125"/>
      <c r="H10" s="125"/>
      <c r="I10" s="126"/>
      <c r="J10" s="127" t="s">
        <v>65</v>
      </c>
      <c r="K10" s="128"/>
      <c r="L10" s="129"/>
      <c r="M10" s="125"/>
      <c r="N10" s="125"/>
      <c r="O10" s="125"/>
      <c r="P10" s="130">
        <v>5.43</v>
      </c>
      <c r="Q10" s="125"/>
      <c r="R10" s="125"/>
      <c r="S10" s="125"/>
      <c r="T10" s="130">
        <v>5.48</v>
      </c>
      <c r="U10" s="125"/>
      <c r="V10" s="125"/>
      <c r="W10" s="130" t="s">
        <v>65</v>
      </c>
      <c r="X10" s="131"/>
      <c r="Y10" s="132"/>
      <c r="Z10" s="132"/>
      <c r="AA10" s="132"/>
      <c r="AB10" s="132"/>
      <c r="AC10" s="135"/>
      <c r="AD10" s="68"/>
      <c r="AE10" s="27"/>
      <c r="AG10" s="274" t="str">
        <f t="shared" si="14"/>
        <v>-</v>
      </c>
    </row>
    <row r="11" spans="1:33" ht="15.6" customHeight="1" thickBot="1" x14ac:dyDescent="0.25">
      <c r="A11" s="50">
        <v>224</v>
      </c>
      <c r="B11" s="34" t="s">
        <v>9</v>
      </c>
      <c r="C11" s="119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1"/>
      <c r="AD11" s="70"/>
      <c r="AE11" s="28"/>
      <c r="AG11" s="274" t="str">
        <f t="shared" si="14"/>
        <v>-</v>
      </c>
    </row>
    <row r="12" spans="1:33" ht="15.6" customHeight="1" x14ac:dyDescent="0.2">
      <c r="A12" s="48"/>
      <c r="B12" s="30" t="s">
        <v>3</v>
      </c>
      <c r="C12" s="115"/>
      <c r="D12" s="56" t="s">
        <v>65</v>
      </c>
      <c r="E12" s="52" t="s">
        <v>65</v>
      </c>
      <c r="F12" s="53">
        <v>0</v>
      </c>
      <c r="G12" s="53">
        <v>0</v>
      </c>
      <c r="H12" s="53">
        <v>0</v>
      </c>
      <c r="I12" s="54" t="s">
        <v>65</v>
      </c>
      <c r="J12" s="55" t="s">
        <v>65</v>
      </c>
      <c r="K12" s="55" t="s">
        <v>65</v>
      </c>
      <c r="L12" s="52">
        <v>0</v>
      </c>
      <c r="M12" s="53">
        <v>1</v>
      </c>
      <c r="N12" s="53">
        <v>3</v>
      </c>
      <c r="O12" s="53">
        <v>0</v>
      </c>
      <c r="P12" s="53">
        <v>5</v>
      </c>
      <c r="Q12" s="53">
        <v>0</v>
      </c>
      <c r="R12" s="53">
        <v>0</v>
      </c>
      <c r="S12" s="53">
        <v>0</v>
      </c>
      <c r="T12" s="53">
        <v>4</v>
      </c>
      <c r="U12" s="53">
        <v>0</v>
      </c>
      <c r="V12" s="53">
        <v>0</v>
      </c>
      <c r="W12" s="53">
        <v>0</v>
      </c>
      <c r="X12" s="116" t="s">
        <v>65</v>
      </c>
      <c r="Y12" s="51" t="s">
        <v>65</v>
      </c>
      <c r="Z12" s="51" t="s">
        <v>65</v>
      </c>
      <c r="AA12" s="51" t="s">
        <v>65</v>
      </c>
      <c r="AB12" s="51" t="s">
        <v>65</v>
      </c>
      <c r="AC12" s="117" t="s">
        <v>65</v>
      </c>
      <c r="AD12" s="66" t="s">
        <v>8</v>
      </c>
      <c r="AE12" s="24"/>
      <c r="AG12" s="274" t="str">
        <f t="shared" si="14"/>
        <v>-</v>
      </c>
    </row>
    <row r="13" spans="1:33" ht="15.6" customHeight="1" x14ac:dyDescent="0.2">
      <c r="A13" s="49">
        <v>6.29</v>
      </c>
      <c r="B13" s="31" t="s">
        <v>4</v>
      </c>
      <c r="C13" s="63" t="s">
        <v>65</v>
      </c>
      <c r="D13" s="64" t="s">
        <v>65</v>
      </c>
      <c r="E13" s="59">
        <v>0</v>
      </c>
      <c r="F13" s="60">
        <v>6</v>
      </c>
      <c r="G13" s="60">
        <v>6</v>
      </c>
      <c r="H13" s="60">
        <v>1</v>
      </c>
      <c r="I13" s="61" t="s">
        <v>65</v>
      </c>
      <c r="J13" s="62" t="s">
        <v>65</v>
      </c>
      <c r="K13" s="62" t="s">
        <v>65</v>
      </c>
      <c r="L13" s="59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 t="s">
        <v>65</v>
      </c>
      <c r="X13" s="57" t="s">
        <v>65</v>
      </c>
      <c r="Y13" s="58" t="s">
        <v>65</v>
      </c>
      <c r="Z13" s="58" t="s">
        <v>65</v>
      </c>
      <c r="AA13" s="58" t="s">
        <v>65</v>
      </c>
      <c r="AB13" s="58" t="s">
        <v>65</v>
      </c>
      <c r="AC13" s="118"/>
      <c r="AD13" s="67">
        <f t="shared" ref="AD13" si="15">SUM(C13:AC13)</f>
        <v>13</v>
      </c>
      <c r="AE13" s="25"/>
      <c r="AG13" s="274" t="str">
        <f t="shared" si="14"/>
        <v>-</v>
      </c>
    </row>
    <row r="14" spans="1:33" ht="15.6" customHeight="1" x14ac:dyDescent="0.2">
      <c r="A14" s="272" t="s">
        <v>66</v>
      </c>
      <c r="B14" s="29" t="s">
        <v>5</v>
      </c>
      <c r="C14" s="75" t="str">
        <f>C13</f>
        <v>x</v>
      </c>
      <c r="D14" s="76" t="s">
        <v>65</v>
      </c>
      <c r="E14" s="73">
        <f>E13</f>
        <v>0</v>
      </c>
      <c r="F14" s="74">
        <f t="shared" ref="F14" si="16">E14-F12+F13</f>
        <v>6</v>
      </c>
      <c r="G14" s="74">
        <f t="shared" ref="G14" si="17">F14-G12+G13</f>
        <v>12</v>
      </c>
      <c r="H14" s="74">
        <f t="shared" ref="H14" si="18">G14-H12+H13</f>
        <v>13</v>
      </c>
      <c r="I14" s="71" t="s">
        <v>65</v>
      </c>
      <c r="J14" s="72" t="s">
        <v>65</v>
      </c>
      <c r="K14" s="72" t="s">
        <v>65</v>
      </c>
      <c r="L14" s="73">
        <f>H14-L12+L13</f>
        <v>13</v>
      </c>
      <c r="M14" s="74">
        <f t="shared" ref="M14" si="19">L14-M12+M13</f>
        <v>12</v>
      </c>
      <c r="N14" s="74">
        <f t="shared" ref="N14" si="20">M14-N12+N13</f>
        <v>9</v>
      </c>
      <c r="O14" s="74">
        <f t="shared" ref="O14" si="21">N14-O12+O13</f>
        <v>9</v>
      </c>
      <c r="P14" s="74">
        <f t="shared" ref="P14" si="22">O14-P12+P13</f>
        <v>4</v>
      </c>
      <c r="Q14" s="74">
        <f t="shared" ref="Q14" si="23">P14-Q12+Q13</f>
        <v>4</v>
      </c>
      <c r="R14" s="74">
        <f t="shared" ref="R14" si="24">Q14-R12+R13</f>
        <v>4</v>
      </c>
      <c r="S14" s="74">
        <f t="shared" ref="S14" si="25">R14-S12+S13</f>
        <v>4</v>
      </c>
      <c r="T14" s="74">
        <f t="shared" ref="T14" si="26">S14-T12+T13</f>
        <v>0</v>
      </c>
      <c r="U14" s="74">
        <f t="shared" ref="U14" si="27">T14-U12+U13</f>
        <v>0</v>
      </c>
      <c r="V14" s="74">
        <f t="shared" ref="V14" si="28">U14-V12+V13</f>
        <v>0</v>
      </c>
      <c r="W14" s="74">
        <f>V14-W12</f>
        <v>0</v>
      </c>
      <c r="X14" s="77" t="s">
        <v>65</v>
      </c>
      <c r="Y14" s="78" t="s">
        <v>65</v>
      </c>
      <c r="Z14" s="78" t="s">
        <v>65</v>
      </c>
      <c r="AA14" s="78" t="s">
        <v>65</v>
      </c>
      <c r="AB14" s="78" t="s">
        <v>65</v>
      </c>
      <c r="AC14" s="78" t="s">
        <v>65</v>
      </c>
      <c r="AD14" s="68"/>
      <c r="AE14" s="26">
        <f t="shared" ref="AE14" si="29">MAX(C14:AC14)</f>
        <v>13</v>
      </c>
      <c r="AG14" s="274">
        <f t="shared" si="14"/>
        <v>0</v>
      </c>
    </row>
    <row r="15" spans="1:33" ht="15.6" customHeight="1" x14ac:dyDescent="0.2">
      <c r="A15" s="273"/>
      <c r="B15" s="29" t="s">
        <v>6</v>
      </c>
      <c r="C15" s="122"/>
      <c r="D15" s="123"/>
      <c r="E15" s="124" t="s">
        <v>65</v>
      </c>
      <c r="F15" s="125"/>
      <c r="G15" s="125"/>
      <c r="H15" s="125"/>
      <c r="I15" s="126"/>
      <c r="J15" s="127" t="s">
        <v>65</v>
      </c>
      <c r="K15" s="128"/>
      <c r="L15" s="129"/>
      <c r="M15" s="125"/>
      <c r="N15" s="125"/>
      <c r="O15" s="125"/>
      <c r="P15" s="130">
        <v>6.46</v>
      </c>
      <c r="Q15" s="125"/>
      <c r="R15" s="125"/>
      <c r="S15" s="125"/>
      <c r="T15" s="130">
        <v>6.51</v>
      </c>
      <c r="U15" s="125"/>
      <c r="V15" s="125"/>
      <c r="W15" s="130">
        <v>6.54</v>
      </c>
      <c r="X15" s="131"/>
      <c r="Y15" s="132"/>
      <c r="Z15" s="132"/>
      <c r="AA15" s="132"/>
      <c r="AB15" s="132"/>
      <c r="AC15" s="133" t="s">
        <v>65</v>
      </c>
      <c r="AD15" s="69">
        <v>0.25</v>
      </c>
      <c r="AE15" s="25"/>
      <c r="AG15" s="274" t="str">
        <f t="shared" si="14"/>
        <v>-</v>
      </c>
    </row>
    <row r="16" spans="1:33" ht="15.6" customHeight="1" x14ac:dyDescent="0.2">
      <c r="A16" s="273"/>
      <c r="B16" s="29" t="s">
        <v>7</v>
      </c>
      <c r="C16" s="134" t="s">
        <v>65</v>
      </c>
      <c r="D16" s="123"/>
      <c r="E16" s="124">
        <v>6.29</v>
      </c>
      <c r="F16" s="125"/>
      <c r="G16" s="125"/>
      <c r="H16" s="125"/>
      <c r="I16" s="126"/>
      <c r="J16" s="127" t="s">
        <v>65</v>
      </c>
      <c r="K16" s="128"/>
      <c r="L16" s="129"/>
      <c r="M16" s="125"/>
      <c r="N16" s="125"/>
      <c r="O16" s="125"/>
      <c r="P16" s="130">
        <v>6.46</v>
      </c>
      <c r="Q16" s="125"/>
      <c r="R16" s="125"/>
      <c r="S16" s="125"/>
      <c r="T16" s="130">
        <v>6.51</v>
      </c>
      <c r="U16" s="125"/>
      <c r="V16" s="125"/>
      <c r="W16" s="130" t="s">
        <v>65</v>
      </c>
      <c r="X16" s="131"/>
      <c r="Y16" s="132"/>
      <c r="Z16" s="132"/>
      <c r="AA16" s="132"/>
      <c r="AB16" s="132"/>
      <c r="AC16" s="135"/>
      <c r="AD16" s="68"/>
      <c r="AE16" s="27"/>
      <c r="AG16" s="274" t="str">
        <f t="shared" si="14"/>
        <v>-</v>
      </c>
    </row>
    <row r="17" spans="1:33" ht="15.6" customHeight="1" thickBot="1" x14ac:dyDescent="0.25">
      <c r="A17" s="50">
        <v>224</v>
      </c>
      <c r="B17" s="34" t="s">
        <v>9</v>
      </c>
      <c r="C17" s="119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1"/>
      <c r="AD17" s="70"/>
      <c r="AE17" s="28"/>
      <c r="AG17" s="274" t="str">
        <f t="shared" si="14"/>
        <v>-</v>
      </c>
    </row>
    <row r="18" spans="1:33" ht="15.6" customHeight="1" x14ac:dyDescent="0.2">
      <c r="A18" s="48"/>
      <c r="B18" s="30" t="s">
        <v>3</v>
      </c>
      <c r="C18" s="115"/>
      <c r="D18" s="56" t="s">
        <v>65</v>
      </c>
      <c r="E18" s="52" t="s">
        <v>65</v>
      </c>
      <c r="F18" s="53">
        <v>0</v>
      </c>
      <c r="G18" s="53">
        <v>0</v>
      </c>
      <c r="H18" s="53">
        <v>0</v>
      </c>
      <c r="I18" s="54" t="s">
        <v>65</v>
      </c>
      <c r="J18" s="55" t="s">
        <v>65</v>
      </c>
      <c r="K18" s="55" t="s">
        <v>65</v>
      </c>
      <c r="L18" s="52">
        <v>0</v>
      </c>
      <c r="M18" s="53">
        <v>3</v>
      </c>
      <c r="N18" s="53">
        <v>6</v>
      </c>
      <c r="O18" s="53">
        <v>0</v>
      </c>
      <c r="P18" s="53">
        <v>4</v>
      </c>
      <c r="Q18" s="53">
        <v>0</v>
      </c>
      <c r="R18" s="53">
        <v>15</v>
      </c>
      <c r="S18" s="53">
        <v>5</v>
      </c>
      <c r="T18" s="53">
        <v>11</v>
      </c>
      <c r="U18" s="53">
        <v>0</v>
      </c>
      <c r="V18" s="53">
        <v>0</v>
      </c>
      <c r="W18" s="53">
        <v>0</v>
      </c>
      <c r="X18" s="116" t="s">
        <v>65</v>
      </c>
      <c r="Y18" s="51" t="s">
        <v>65</v>
      </c>
      <c r="Z18" s="51" t="s">
        <v>65</v>
      </c>
      <c r="AA18" s="51" t="s">
        <v>65</v>
      </c>
      <c r="AB18" s="51" t="s">
        <v>65</v>
      </c>
      <c r="AC18" s="117" t="s">
        <v>65</v>
      </c>
      <c r="AD18" s="66" t="s">
        <v>8</v>
      </c>
      <c r="AE18" s="24"/>
      <c r="AG18" s="274" t="str">
        <f t="shared" si="14"/>
        <v>-</v>
      </c>
    </row>
    <row r="19" spans="1:33" ht="15.6" customHeight="1" x14ac:dyDescent="0.2">
      <c r="A19" s="49">
        <v>7.32</v>
      </c>
      <c r="B19" s="31" t="s">
        <v>4</v>
      </c>
      <c r="C19" s="63" t="s">
        <v>65</v>
      </c>
      <c r="D19" s="64" t="s">
        <v>65</v>
      </c>
      <c r="E19" s="59">
        <v>11</v>
      </c>
      <c r="F19" s="60">
        <v>12</v>
      </c>
      <c r="G19" s="60">
        <v>13</v>
      </c>
      <c r="H19" s="60">
        <v>6</v>
      </c>
      <c r="I19" s="61" t="s">
        <v>65</v>
      </c>
      <c r="J19" s="62" t="s">
        <v>65</v>
      </c>
      <c r="K19" s="62" t="s">
        <v>65</v>
      </c>
      <c r="L19" s="59">
        <v>0</v>
      </c>
      <c r="M19" s="60">
        <v>0</v>
      </c>
      <c r="N19" s="60">
        <v>2</v>
      </c>
      <c r="O19" s="60">
        <v>0</v>
      </c>
      <c r="P19" s="60">
        <v>0</v>
      </c>
      <c r="Q19" s="60">
        <v>0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 t="s">
        <v>65</v>
      </c>
      <c r="X19" s="57" t="s">
        <v>65</v>
      </c>
      <c r="Y19" s="58" t="s">
        <v>65</v>
      </c>
      <c r="Z19" s="58" t="s">
        <v>65</v>
      </c>
      <c r="AA19" s="58" t="s">
        <v>65</v>
      </c>
      <c r="AB19" s="58" t="s">
        <v>65</v>
      </c>
      <c r="AC19" s="118"/>
      <c r="AD19" s="67">
        <f t="shared" ref="AD19" si="30">SUM(C19:AC19)</f>
        <v>44</v>
      </c>
      <c r="AE19" s="25"/>
      <c r="AG19" s="274" t="str">
        <f t="shared" si="14"/>
        <v>-</v>
      </c>
    </row>
    <row r="20" spans="1:33" ht="15.6" customHeight="1" x14ac:dyDescent="0.2">
      <c r="A20" s="272" t="s">
        <v>66</v>
      </c>
      <c r="B20" s="29" t="s">
        <v>5</v>
      </c>
      <c r="C20" s="75" t="str">
        <f>C19</f>
        <v>x</v>
      </c>
      <c r="D20" s="76" t="s">
        <v>65</v>
      </c>
      <c r="E20" s="73">
        <f>E19</f>
        <v>11</v>
      </c>
      <c r="F20" s="74">
        <f t="shared" ref="F20" si="31">E20-F18+F19</f>
        <v>23</v>
      </c>
      <c r="G20" s="74">
        <f t="shared" ref="G20" si="32">F20-G18+G19</f>
        <v>36</v>
      </c>
      <c r="H20" s="74">
        <f t="shared" ref="H20" si="33">G20-H18+H19</f>
        <v>42</v>
      </c>
      <c r="I20" s="71" t="s">
        <v>65</v>
      </c>
      <c r="J20" s="72" t="s">
        <v>65</v>
      </c>
      <c r="K20" s="72" t="s">
        <v>65</v>
      </c>
      <c r="L20" s="73">
        <f>H20-L18+L19</f>
        <v>42</v>
      </c>
      <c r="M20" s="74">
        <f t="shared" ref="M20" si="34">L20-M18+M19</f>
        <v>39</v>
      </c>
      <c r="N20" s="74">
        <f t="shared" ref="N20" si="35">M20-N18+N19</f>
        <v>35</v>
      </c>
      <c r="O20" s="74">
        <f t="shared" ref="O20" si="36">N20-O18+O19</f>
        <v>35</v>
      </c>
      <c r="P20" s="74">
        <f t="shared" ref="P20" si="37">O20-P18+P19</f>
        <v>31</v>
      </c>
      <c r="Q20" s="74">
        <f t="shared" ref="Q20" si="38">P20-Q18+Q19</f>
        <v>31</v>
      </c>
      <c r="R20" s="74">
        <f t="shared" ref="R20" si="39">Q20-R18+R19</f>
        <v>16</v>
      </c>
      <c r="S20" s="74">
        <f t="shared" ref="S20" si="40">R20-S18+S19</f>
        <v>11</v>
      </c>
      <c r="T20" s="74">
        <f t="shared" ref="T20" si="41">S20-T18+T19</f>
        <v>0</v>
      </c>
      <c r="U20" s="74">
        <f t="shared" ref="U20" si="42">T20-U18+U19</f>
        <v>0</v>
      </c>
      <c r="V20" s="74">
        <f t="shared" ref="V20" si="43">U20-V18+V19</f>
        <v>0</v>
      </c>
      <c r="W20" s="74">
        <f>V20-W18</f>
        <v>0</v>
      </c>
      <c r="X20" s="77" t="s">
        <v>65</v>
      </c>
      <c r="Y20" s="78" t="s">
        <v>65</v>
      </c>
      <c r="Z20" s="78" t="s">
        <v>65</v>
      </c>
      <c r="AA20" s="78" t="s">
        <v>65</v>
      </c>
      <c r="AB20" s="78" t="s">
        <v>65</v>
      </c>
      <c r="AC20" s="78" t="s">
        <v>65</v>
      </c>
      <c r="AD20" s="68"/>
      <c r="AE20" s="26">
        <f t="shared" ref="AE20" si="44">MAX(C20:AC20)</f>
        <v>42</v>
      </c>
      <c r="AG20" s="274">
        <f t="shared" si="14"/>
        <v>11</v>
      </c>
    </row>
    <row r="21" spans="1:33" ht="15.6" customHeight="1" x14ac:dyDescent="0.2">
      <c r="A21" s="273"/>
      <c r="B21" s="29" t="s">
        <v>6</v>
      </c>
      <c r="C21" s="122"/>
      <c r="D21" s="123"/>
      <c r="E21" s="124" t="s">
        <v>65</v>
      </c>
      <c r="F21" s="125"/>
      <c r="G21" s="125"/>
      <c r="H21" s="125"/>
      <c r="I21" s="126"/>
      <c r="J21" s="127" t="s">
        <v>65</v>
      </c>
      <c r="K21" s="128"/>
      <c r="L21" s="129"/>
      <c r="M21" s="125"/>
      <c r="N21" s="125"/>
      <c r="O21" s="125"/>
      <c r="P21" s="130">
        <v>7.49</v>
      </c>
      <c r="Q21" s="125"/>
      <c r="R21" s="125"/>
      <c r="S21" s="125"/>
      <c r="T21" s="130">
        <v>7.55</v>
      </c>
      <c r="U21" s="125"/>
      <c r="V21" s="125"/>
      <c r="W21" s="130">
        <v>7.59</v>
      </c>
      <c r="X21" s="131"/>
      <c r="Y21" s="132"/>
      <c r="Z21" s="132"/>
      <c r="AA21" s="132"/>
      <c r="AB21" s="132"/>
      <c r="AC21" s="133" t="s">
        <v>65</v>
      </c>
      <c r="AD21" s="69">
        <v>0.27</v>
      </c>
      <c r="AE21" s="25"/>
      <c r="AG21" s="274" t="str">
        <f t="shared" si="14"/>
        <v>-</v>
      </c>
    </row>
    <row r="22" spans="1:33" ht="15.6" customHeight="1" x14ac:dyDescent="0.2">
      <c r="A22" s="273"/>
      <c r="B22" s="29" t="s">
        <v>7</v>
      </c>
      <c r="C22" s="134" t="s">
        <v>65</v>
      </c>
      <c r="D22" s="123"/>
      <c r="E22" s="124">
        <v>7.32</v>
      </c>
      <c r="F22" s="125"/>
      <c r="G22" s="125"/>
      <c r="H22" s="125"/>
      <c r="I22" s="126"/>
      <c r="J22" s="127" t="s">
        <v>65</v>
      </c>
      <c r="K22" s="128"/>
      <c r="L22" s="129"/>
      <c r="M22" s="125"/>
      <c r="N22" s="125"/>
      <c r="O22" s="125"/>
      <c r="P22" s="130">
        <v>7.49</v>
      </c>
      <c r="Q22" s="125"/>
      <c r="R22" s="125"/>
      <c r="S22" s="125"/>
      <c r="T22" s="130">
        <v>7.55</v>
      </c>
      <c r="U22" s="125"/>
      <c r="V22" s="125"/>
      <c r="W22" s="130" t="s">
        <v>65</v>
      </c>
      <c r="X22" s="131"/>
      <c r="Y22" s="132"/>
      <c r="Z22" s="132"/>
      <c r="AA22" s="132"/>
      <c r="AB22" s="132"/>
      <c r="AC22" s="135"/>
      <c r="AD22" s="68"/>
      <c r="AE22" s="27"/>
      <c r="AG22" s="274" t="str">
        <f t="shared" si="14"/>
        <v>-</v>
      </c>
    </row>
    <row r="23" spans="1:33" ht="15.6" customHeight="1" thickBot="1" x14ac:dyDescent="0.25">
      <c r="A23" s="50">
        <v>224</v>
      </c>
      <c r="B23" s="34" t="s">
        <v>9</v>
      </c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1"/>
      <c r="AD23" s="70"/>
      <c r="AE23" s="28"/>
      <c r="AG23" s="274" t="str">
        <f t="shared" si="14"/>
        <v>-</v>
      </c>
    </row>
    <row r="24" spans="1:33" ht="15.6" customHeight="1" x14ac:dyDescent="0.2">
      <c r="A24" s="48"/>
      <c r="B24" s="30" t="s">
        <v>3</v>
      </c>
      <c r="C24" s="115"/>
      <c r="D24" s="56" t="s">
        <v>65</v>
      </c>
      <c r="E24" s="52" t="s">
        <v>65</v>
      </c>
      <c r="F24" s="53">
        <v>0</v>
      </c>
      <c r="G24" s="53">
        <v>0</v>
      </c>
      <c r="H24" s="53">
        <v>0</v>
      </c>
      <c r="I24" s="54" t="s">
        <v>65</v>
      </c>
      <c r="J24" s="55" t="s">
        <v>65</v>
      </c>
      <c r="K24" s="55" t="s">
        <v>65</v>
      </c>
      <c r="L24" s="52">
        <v>0</v>
      </c>
      <c r="M24" s="53">
        <v>0</v>
      </c>
      <c r="N24" s="53">
        <v>6</v>
      </c>
      <c r="O24" s="53">
        <v>1</v>
      </c>
      <c r="P24" s="53">
        <v>4</v>
      </c>
      <c r="Q24" s="53">
        <v>0</v>
      </c>
      <c r="R24" s="53">
        <v>16</v>
      </c>
      <c r="S24" s="53">
        <v>6</v>
      </c>
      <c r="T24" s="53">
        <v>11</v>
      </c>
      <c r="U24" s="53">
        <v>3</v>
      </c>
      <c r="V24" s="53">
        <v>0</v>
      </c>
      <c r="W24" s="53">
        <v>3</v>
      </c>
      <c r="X24" s="116" t="s">
        <v>65</v>
      </c>
      <c r="Y24" s="51" t="s">
        <v>65</v>
      </c>
      <c r="Z24" s="51" t="s">
        <v>65</v>
      </c>
      <c r="AA24" s="51" t="s">
        <v>65</v>
      </c>
      <c r="AB24" s="51" t="s">
        <v>65</v>
      </c>
      <c r="AC24" s="117" t="s">
        <v>65</v>
      </c>
      <c r="AD24" s="66" t="s">
        <v>8</v>
      </c>
      <c r="AE24" s="24"/>
      <c r="AG24" s="274" t="str">
        <f t="shared" si="14"/>
        <v>-</v>
      </c>
    </row>
    <row r="25" spans="1:33" ht="15.6" customHeight="1" x14ac:dyDescent="0.2">
      <c r="A25" s="49">
        <v>9</v>
      </c>
      <c r="B25" s="31" t="s">
        <v>4</v>
      </c>
      <c r="C25" s="63" t="s">
        <v>65</v>
      </c>
      <c r="D25" s="64" t="s">
        <v>65</v>
      </c>
      <c r="E25" s="59">
        <v>6</v>
      </c>
      <c r="F25" s="60">
        <v>9</v>
      </c>
      <c r="G25" s="60">
        <v>17</v>
      </c>
      <c r="H25" s="60">
        <v>2</v>
      </c>
      <c r="I25" s="61" t="s">
        <v>65</v>
      </c>
      <c r="J25" s="62" t="s">
        <v>65</v>
      </c>
      <c r="K25" s="62" t="s">
        <v>65</v>
      </c>
      <c r="L25" s="59">
        <v>3</v>
      </c>
      <c r="M25" s="60">
        <v>0</v>
      </c>
      <c r="N25" s="60">
        <v>7</v>
      </c>
      <c r="O25" s="60">
        <v>1</v>
      </c>
      <c r="P25" s="60">
        <v>0</v>
      </c>
      <c r="Q25" s="60">
        <v>0</v>
      </c>
      <c r="R25" s="60">
        <v>2</v>
      </c>
      <c r="S25" s="60">
        <v>2</v>
      </c>
      <c r="T25" s="60">
        <v>1</v>
      </c>
      <c r="U25" s="60">
        <v>0</v>
      </c>
      <c r="V25" s="60">
        <v>0</v>
      </c>
      <c r="W25" s="60">
        <v>0</v>
      </c>
      <c r="X25" s="57" t="s">
        <v>65</v>
      </c>
      <c r="Y25" s="58" t="s">
        <v>65</v>
      </c>
      <c r="Z25" s="58" t="s">
        <v>65</v>
      </c>
      <c r="AA25" s="58" t="s">
        <v>65</v>
      </c>
      <c r="AB25" s="58" t="s">
        <v>65</v>
      </c>
      <c r="AC25" s="118"/>
      <c r="AD25" s="67">
        <f t="shared" ref="AD25" si="45">SUM(C25:AC25)</f>
        <v>50</v>
      </c>
      <c r="AE25" s="25"/>
      <c r="AG25" s="274" t="str">
        <f t="shared" si="14"/>
        <v>-</v>
      </c>
    </row>
    <row r="26" spans="1:33" ht="15.6" customHeight="1" x14ac:dyDescent="0.2">
      <c r="A26" s="272" t="s">
        <v>66</v>
      </c>
      <c r="B26" s="29" t="s">
        <v>5</v>
      </c>
      <c r="C26" s="75" t="str">
        <f>C25</f>
        <v>x</v>
      </c>
      <c r="D26" s="76" t="s">
        <v>65</v>
      </c>
      <c r="E26" s="73">
        <f>E25</f>
        <v>6</v>
      </c>
      <c r="F26" s="74">
        <f t="shared" ref="F26" si="46">E26-F24+F25</f>
        <v>15</v>
      </c>
      <c r="G26" s="74">
        <f t="shared" ref="G26" si="47">F26-G24+G25</f>
        <v>32</v>
      </c>
      <c r="H26" s="74">
        <f t="shared" ref="H26" si="48">G26-H24+H25</f>
        <v>34</v>
      </c>
      <c r="I26" s="71" t="s">
        <v>65</v>
      </c>
      <c r="J26" s="72" t="s">
        <v>65</v>
      </c>
      <c r="K26" s="72" t="s">
        <v>65</v>
      </c>
      <c r="L26" s="73">
        <f>H26-L24+L25</f>
        <v>37</v>
      </c>
      <c r="M26" s="74">
        <f t="shared" ref="M26" si="49">L26-M24+M25</f>
        <v>37</v>
      </c>
      <c r="N26" s="74">
        <f t="shared" ref="N26" si="50">M26-N24+N25</f>
        <v>38</v>
      </c>
      <c r="O26" s="74">
        <f t="shared" ref="O26" si="51">N26-O24+O25</f>
        <v>38</v>
      </c>
      <c r="P26" s="74">
        <f t="shared" ref="P26" si="52">O26-P24+P25</f>
        <v>34</v>
      </c>
      <c r="Q26" s="74">
        <f t="shared" ref="Q26" si="53">P26-Q24+Q25</f>
        <v>34</v>
      </c>
      <c r="R26" s="74">
        <f t="shared" ref="R26" si="54">Q26-R24+R25</f>
        <v>20</v>
      </c>
      <c r="S26" s="74">
        <f t="shared" ref="S26" si="55">R26-S24+S25</f>
        <v>16</v>
      </c>
      <c r="T26" s="74">
        <f t="shared" ref="T26" si="56">S26-T24+T25</f>
        <v>6</v>
      </c>
      <c r="U26" s="74">
        <f t="shared" ref="U26" si="57">T26-U24+U25</f>
        <v>3</v>
      </c>
      <c r="V26" s="74">
        <f t="shared" ref="V26" si="58">U26-V24+V25</f>
        <v>3</v>
      </c>
      <c r="W26" s="74">
        <f>V26-W24</f>
        <v>0</v>
      </c>
      <c r="X26" s="77" t="s">
        <v>65</v>
      </c>
      <c r="Y26" s="78" t="s">
        <v>65</v>
      </c>
      <c r="Z26" s="78" t="s">
        <v>65</v>
      </c>
      <c r="AA26" s="78" t="s">
        <v>65</v>
      </c>
      <c r="AB26" s="78" t="s">
        <v>65</v>
      </c>
      <c r="AC26" s="78" t="s">
        <v>65</v>
      </c>
      <c r="AD26" s="68"/>
      <c r="AE26" s="26">
        <f t="shared" ref="AE26" si="59">MAX(C26:AC26)</f>
        <v>38</v>
      </c>
      <c r="AG26" s="274">
        <f t="shared" si="14"/>
        <v>6</v>
      </c>
    </row>
    <row r="27" spans="1:33" ht="15.6" customHeight="1" x14ac:dyDescent="0.2">
      <c r="A27" s="273"/>
      <c r="B27" s="29" t="s">
        <v>6</v>
      </c>
      <c r="C27" s="122"/>
      <c r="D27" s="123"/>
      <c r="E27" s="124" t="s">
        <v>65</v>
      </c>
      <c r="F27" s="125"/>
      <c r="G27" s="125"/>
      <c r="H27" s="125"/>
      <c r="I27" s="126"/>
      <c r="J27" s="127" t="s">
        <v>65</v>
      </c>
      <c r="K27" s="128"/>
      <c r="L27" s="129"/>
      <c r="M27" s="125"/>
      <c r="N27" s="125"/>
      <c r="O27" s="125"/>
      <c r="P27" s="130">
        <v>9.16</v>
      </c>
      <c r="Q27" s="125"/>
      <c r="R27" s="125"/>
      <c r="S27" s="125"/>
      <c r="T27" s="130">
        <v>9.27</v>
      </c>
      <c r="U27" s="125"/>
      <c r="V27" s="125"/>
      <c r="W27" s="130">
        <v>9.3000000000000007</v>
      </c>
      <c r="X27" s="131"/>
      <c r="Y27" s="132"/>
      <c r="Z27" s="132"/>
      <c r="AA27" s="132"/>
      <c r="AB27" s="132"/>
      <c r="AC27" s="133" t="s">
        <v>65</v>
      </c>
      <c r="AD27" s="69">
        <v>0.3</v>
      </c>
      <c r="AE27" s="25"/>
      <c r="AG27" s="274" t="str">
        <f t="shared" si="14"/>
        <v>-</v>
      </c>
    </row>
    <row r="28" spans="1:33" ht="15.6" customHeight="1" x14ac:dyDescent="0.2">
      <c r="A28" s="273"/>
      <c r="B28" s="29" t="s">
        <v>7</v>
      </c>
      <c r="C28" s="134" t="s">
        <v>65</v>
      </c>
      <c r="D28" s="123"/>
      <c r="E28" s="124">
        <v>9</v>
      </c>
      <c r="F28" s="125"/>
      <c r="G28" s="125"/>
      <c r="H28" s="125"/>
      <c r="I28" s="126"/>
      <c r="J28" s="127" t="s">
        <v>65</v>
      </c>
      <c r="K28" s="128"/>
      <c r="L28" s="129"/>
      <c r="M28" s="125"/>
      <c r="N28" s="125"/>
      <c r="O28" s="125"/>
      <c r="P28" s="130">
        <v>9.16</v>
      </c>
      <c r="Q28" s="125"/>
      <c r="R28" s="125"/>
      <c r="S28" s="125"/>
      <c r="T28" s="130">
        <v>9.27</v>
      </c>
      <c r="U28" s="125"/>
      <c r="V28" s="125"/>
      <c r="W28" s="130" t="s">
        <v>65</v>
      </c>
      <c r="X28" s="131"/>
      <c r="Y28" s="132"/>
      <c r="Z28" s="132"/>
      <c r="AA28" s="132"/>
      <c r="AB28" s="132"/>
      <c r="AC28" s="135"/>
      <c r="AD28" s="68"/>
      <c r="AE28" s="27"/>
      <c r="AG28" s="274" t="str">
        <f t="shared" si="14"/>
        <v>-</v>
      </c>
    </row>
    <row r="29" spans="1:33" ht="15.6" customHeight="1" thickBot="1" x14ac:dyDescent="0.25">
      <c r="A29" s="50">
        <v>224</v>
      </c>
      <c r="B29" s="34" t="s">
        <v>9</v>
      </c>
      <c r="C29" s="119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1"/>
      <c r="AD29" s="70"/>
      <c r="AE29" s="28"/>
      <c r="AG29" s="274" t="str">
        <f t="shared" si="14"/>
        <v>-</v>
      </c>
    </row>
    <row r="30" spans="1:33" ht="15.6" customHeight="1" x14ac:dyDescent="0.2">
      <c r="A30" s="48"/>
      <c r="B30" s="30" t="s">
        <v>3</v>
      </c>
      <c r="C30" s="115"/>
      <c r="D30" s="56" t="s">
        <v>65</v>
      </c>
      <c r="E30" s="52" t="s">
        <v>65</v>
      </c>
      <c r="F30" s="53">
        <v>0</v>
      </c>
      <c r="G30" s="53">
        <v>0</v>
      </c>
      <c r="H30" s="53">
        <v>0</v>
      </c>
      <c r="I30" s="54" t="s">
        <v>65</v>
      </c>
      <c r="J30" s="55" t="s">
        <v>65</v>
      </c>
      <c r="K30" s="55" t="s">
        <v>65</v>
      </c>
      <c r="L30" s="52">
        <v>0</v>
      </c>
      <c r="M30" s="53">
        <v>0</v>
      </c>
      <c r="N30" s="53">
        <v>1</v>
      </c>
      <c r="O30" s="53">
        <v>1</v>
      </c>
      <c r="P30" s="53">
        <v>0</v>
      </c>
      <c r="Q30" s="53">
        <v>0</v>
      </c>
      <c r="R30" s="53">
        <v>2</v>
      </c>
      <c r="S30" s="53">
        <v>4</v>
      </c>
      <c r="T30" s="53">
        <v>3</v>
      </c>
      <c r="U30" s="53">
        <v>0</v>
      </c>
      <c r="V30" s="53">
        <v>0</v>
      </c>
      <c r="W30" s="53">
        <v>0</v>
      </c>
      <c r="X30" s="116" t="s">
        <v>65</v>
      </c>
      <c r="Y30" s="51" t="s">
        <v>65</v>
      </c>
      <c r="Z30" s="51" t="s">
        <v>65</v>
      </c>
      <c r="AA30" s="51" t="s">
        <v>65</v>
      </c>
      <c r="AB30" s="51" t="s">
        <v>65</v>
      </c>
      <c r="AC30" s="117" t="s">
        <v>65</v>
      </c>
      <c r="AD30" s="66" t="s">
        <v>8</v>
      </c>
      <c r="AE30" s="24"/>
      <c r="AG30" s="274" t="str">
        <f t="shared" si="14"/>
        <v>-</v>
      </c>
    </row>
    <row r="31" spans="1:33" ht="15.6" customHeight="1" x14ac:dyDescent="0.2">
      <c r="A31" s="49">
        <v>10.199999999999999</v>
      </c>
      <c r="B31" s="31" t="s">
        <v>4</v>
      </c>
      <c r="C31" s="63" t="s">
        <v>65</v>
      </c>
      <c r="D31" s="64" t="s">
        <v>65</v>
      </c>
      <c r="E31" s="59">
        <v>1</v>
      </c>
      <c r="F31" s="60">
        <v>1</v>
      </c>
      <c r="G31" s="60">
        <v>2</v>
      </c>
      <c r="H31" s="60">
        <v>4</v>
      </c>
      <c r="I31" s="61" t="s">
        <v>65</v>
      </c>
      <c r="J31" s="62" t="s">
        <v>65</v>
      </c>
      <c r="K31" s="62" t="s">
        <v>65</v>
      </c>
      <c r="L31" s="59">
        <v>3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 t="s">
        <v>65</v>
      </c>
      <c r="X31" s="57" t="s">
        <v>65</v>
      </c>
      <c r="Y31" s="58" t="s">
        <v>65</v>
      </c>
      <c r="Z31" s="58" t="s">
        <v>65</v>
      </c>
      <c r="AA31" s="58" t="s">
        <v>65</v>
      </c>
      <c r="AB31" s="58" t="s">
        <v>65</v>
      </c>
      <c r="AC31" s="118"/>
      <c r="AD31" s="67">
        <f t="shared" ref="AD31" si="60">SUM(C31:AC31)</f>
        <v>11</v>
      </c>
      <c r="AE31" s="25"/>
      <c r="AG31" s="274" t="str">
        <f t="shared" si="14"/>
        <v>-</v>
      </c>
    </row>
    <row r="32" spans="1:33" ht="15.6" customHeight="1" x14ac:dyDescent="0.2">
      <c r="A32" s="272" t="s">
        <v>66</v>
      </c>
      <c r="B32" s="29" t="s">
        <v>5</v>
      </c>
      <c r="C32" s="75" t="str">
        <f>C31</f>
        <v>x</v>
      </c>
      <c r="D32" s="76" t="s">
        <v>65</v>
      </c>
      <c r="E32" s="73">
        <f>E31</f>
        <v>1</v>
      </c>
      <c r="F32" s="74">
        <f t="shared" ref="F32" si="61">E32-F30+F31</f>
        <v>2</v>
      </c>
      <c r="G32" s="74">
        <f t="shared" ref="G32" si="62">F32-G30+G31</f>
        <v>4</v>
      </c>
      <c r="H32" s="74">
        <f t="shared" ref="H32" si="63">G32-H30+H31</f>
        <v>8</v>
      </c>
      <c r="I32" s="71" t="s">
        <v>65</v>
      </c>
      <c r="J32" s="72" t="s">
        <v>65</v>
      </c>
      <c r="K32" s="72" t="s">
        <v>65</v>
      </c>
      <c r="L32" s="73">
        <f>H32-L30+L31</f>
        <v>11</v>
      </c>
      <c r="M32" s="74">
        <f t="shared" ref="M32" si="64">L32-M30+M31</f>
        <v>11</v>
      </c>
      <c r="N32" s="74">
        <f t="shared" ref="N32" si="65">M32-N30+N31</f>
        <v>10</v>
      </c>
      <c r="O32" s="74">
        <f t="shared" ref="O32" si="66">N32-O30+O31</f>
        <v>9</v>
      </c>
      <c r="P32" s="74">
        <f t="shared" ref="P32" si="67">O32-P30+P31</f>
        <v>9</v>
      </c>
      <c r="Q32" s="74">
        <f t="shared" ref="Q32" si="68">P32-Q30+Q31</f>
        <v>9</v>
      </c>
      <c r="R32" s="74">
        <f t="shared" ref="R32" si="69">Q32-R30+R31</f>
        <v>7</v>
      </c>
      <c r="S32" s="74">
        <f t="shared" ref="S32" si="70">R32-S30+S31</f>
        <v>3</v>
      </c>
      <c r="T32" s="74">
        <f t="shared" ref="T32" si="71">S32-T30+T31</f>
        <v>0</v>
      </c>
      <c r="U32" s="74">
        <f t="shared" ref="U32" si="72">T32-U30+U31</f>
        <v>0</v>
      </c>
      <c r="V32" s="74">
        <f t="shared" ref="V32" si="73">U32-V30+V31</f>
        <v>0</v>
      </c>
      <c r="W32" s="74">
        <f>V32-W30</f>
        <v>0</v>
      </c>
      <c r="X32" s="77" t="s">
        <v>65</v>
      </c>
      <c r="Y32" s="78" t="s">
        <v>65</v>
      </c>
      <c r="Z32" s="78" t="s">
        <v>65</v>
      </c>
      <c r="AA32" s="78" t="s">
        <v>65</v>
      </c>
      <c r="AB32" s="78" t="s">
        <v>65</v>
      </c>
      <c r="AC32" s="78" t="s">
        <v>65</v>
      </c>
      <c r="AD32" s="68"/>
      <c r="AE32" s="26">
        <f t="shared" ref="AE32" si="74">MAX(C32:AC32)</f>
        <v>11</v>
      </c>
      <c r="AG32" s="274">
        <f t="shared" si="14"/>
        <v>1</v>
      </c>
    </row>
    <row r="33" spans="1:33" ht="15.6" customHeight="1" x14ac:dyDescent="0.2">
      <c r="A33" s="273"/>
      <c r="B33" s="29" t="s">
        <v>6</v>
      </c>
      <c r="C33" s="122"/>
      <c r="D33" s="123"/>
      <c r="E33" s="124" t="s">
        <v>65</v>
      </c>
      <c r="F33" s="125"/>
      <c r="G33" s="125"/>
      <c r="H33" s="125"/>
      <c r="I33" s="126"/>
      <c r="J33" s="127" t="s">
        <v>65</v>
      </c>
      <c r="K33" s="128"/>
      <c r="L33" s="129"/>
      <c r="M33" s="125"/>
      <c r="N33" s="125"/>
      <c r="O33" s="125"/>
      <c r="P33" s="130">
        <v>10.35</v>
      </c>
      <c r="Q33" s="125"/>
      <c r="R33" s="125"/>
      <c r="S33" s="125"/>
      <c r="T33" s="130">
        <v>10.45</v>
      </c>
      <c r="U33" s="125"/>
      <c r="V33" s="125"/>
      <c r="W33" s="130">
        <v>10.48</v>
      </c>
      <c r="X33" s="131"/>
      <c r="Y33" s="132"/>
      <c r="Z33" s="132"/>
      <c r="AA33" s="132"/>
      <c r="AB33" s="132"/>
      <c r="AC33" s="133" t="s">
        <v>65</v>
      </c>
      <c r="AD33" s="69">
        <v>0.28000000000000003</v>
      </c>
      <c r="AE33" s="25"/>
      <c r="AG33" s="274" t="str">
        <f t="shared" si="14"/>
        <v>-</v>
      </c>
    </row>
    <row r="34" spans="1:33" ht="15.6" customHeight="1" x14ac:dyDescent="0.2">
      <c r="A34" s="273"/>
      <c r="B34" s="29" t="s">
        <v>7</v>
      </c>
      <c r="C34" s="134" t="s">
        <v>65</v>
      </c>
      <c r="D34" s="123"/>
      <c r="E34" s="124">
        <v>10.199999999999999</v>
      </c>
      <c r="F34" s="125"/>
      <c r="G34" s="125"/>
      <c r="H34" s="125"/>
      <c r="I34" s="126"/>
      <c r="J34" s="127" t="s">
        <v>65</v>
      </c>
      <c r="K34" s="128"/>
      <c r="L34" s="129"/>
      <c r="M34" s="125"/>
      <c r="N34" s="125"/>
      <c r="O34" s="125"/>
      <c r="P34" s="130">
        <v>10.35</v>
      </c>
      <c r="Q34" s="125"/>
      <c r="R34" s="125"/>
      <c r="S34" s="125"/>
      <c r="T34" s="130">
        <v>10.45</v>
      </c>
      <c r="U34" s="125"/>
      <c r="V34" s="125"/>
      <c r="W34" s="130" t="s">
        <v>65</v>
      </c>
      <c r="X34" s="131"/>
      <c r="Y34" s="132"/>
      <c r="Z34" s="132"/>
      <c r="AA34" s="132"/>
      <c r="AB34" s="132"/>
      <c r="AC34" s="135"/>
      <c r="AD34" s="68"/>
      <c r="AE34" s="27"/>
      <c r="AG34" s="274" t="str">
        <f t="shared" si="14"/>
        <v>-</v>
      </c>
    </row>
    <row r="35" spans="1:33" ht="15.6" customHeight="1" thickBot="1" x14ac:dyDescent="0.25">
      <c r="A35" s="50">
        <v>224</v>
      </c>
      <c r="B35" s="34" t="s">
        <v>9</v>
      </c>
      <c r="C35" s="119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  <c r="AD35" s="70"/>
      <c r="AE35" s="28"/>
      <c r="AG35" s="274" t="str">
        <f t="shared" si="14"/>
        <v>-</v>
      </c>
    </row>
    <row r="36" spans="1:33" ht="15.6" customHeight="1" x14ac:dyDescent="0.2">
      <c r="A36" s="48"/>
      <c r="B36" s="30" t="s">
        <v>3</v>
      </c>
      <c r="C36" s="115"/>
      <c r="D36" s="56" t="s">
        <v>65</v>
      </c>
      <c r="E36" s="52" t="s">
        <v>65</v>
      </c>
      <c r="F36" s="53">
        <v>0</v>
      </c>
      <c r="G36" s="53">
        <v>0</v>
      </c>
      <c r="H36" s="53">
        <v>0</v>
      </c>
      <c r="I36" s="54" t="s">
        <v>65</v>
      </c>
      <c r="J36" s="55" t="s">
        <v>65</v>
      </c>
      <c r="K36" s="55" t="s">
        <v>65</v>
      </c>
      <c r="L36" s="52">
        <v>0</v>
      </c>
      <c r="M36" s="53">
        <v>0</v>
      </c>
      <c r="N36" s="53">
        <v>2</v>
      </c>
      <c r="O36" s="53">
        <v>0</v>
      </c>
      <c r="P36" s="53">
        <v>0</v>
      </c>
      <c r="Q36" s="53">
        <v>0</v>
      </c>
      <c r="R36" s="53">
        <v>2</v>
      </c>
      <c r="S36" s="53">
        <v>3</v>
      </c>
      <c r="T36" s="53">
        <v>3</v>
      </c>
      <c r="U36" s="53">
        <v>5</v>
      </c>
      <c r="V36" s="53">
        <v>0</v>
      </c>
      <c r="W36" s="53">
        <v>2</v>
      </c>
      <c r="X36" s="116" t="s">
        <v>65</v>
      </c>
      <c r="Y36" s="51" t="s">
        <v>65</v>
      </c>
      <c r="Z36" s="51" t="s">
        <v>65</v>
      </c>
      <c r="AA36" s="51" t="s">
        <v>65</v>
      </c>
      <c r="AB36" s="51" t="s">
        <v>65</v>
      </c>
      <c r="AC36" s="117" t="s">
        <v>65</v>
      </c>
      <c r="AD36" s="66" t="s">
        <v>8</v>
      </c>
      <c r="AE36" s="24"/>
      <c r="AG36" s="274" t="str">
        <f t="shared" si="14"/>
        <v>-</v>
      </c>
    </row>
    <row r="37" spans="1:33" ht="15.6" customHeight="1" x14ac:dyDescent="0.2">
      <c r="A37" s="49">
        <v>11.45</v>
      </c>
      <c r="B37" s="31" t="s">
        <v>4</v>
      </c>
      <c r="C37" s="63" t="s">
        <v>65</v>
      </c>
      <c r="D37" s="64" t="s">
        <v>65</v>
      </c>
      <c r="E37" s="59">
        <v>1</v>
      </c>
      <c r="F37" s="60">
        <v>0</v>
      </c>
      <c r="G37" s="60">
        <v>6</v>
      </c>
      <c r="H37" s="60">
        <v>0</v>
      </c>
      <c r="I37" s="61" t="s">
        <v>65</v>
      </c>
      <c r="J37" s="62" t="s">
        <v>65</v>
      </c>
      <c r="K37" s="62" t="s">
        <v>65</v>
      </c>
      <c r="L37" s="59">
        <v>0</v>
      </c>
      <c r="M37" s="60">
        <v>0</v>
      </c>
      <c r="N37" s="60">
        <v>1</v>
      </c>
      <c r="O37" s="60">
        <v>0</v>
      </c>
      <c r="P37" s="60">
        <v>0</v>
      </c>
      <c r="Q37" s="60">
        <v>0</v>
      </c>
      <c r="R37" s="60">
        <v>3</v>
      </c>
      <c r="S37" s="60">
        <v>6</v>
      </c>
      <c r="T37" s="60">
        <v>0</v>
      </c>
      <c r="U37" s="60">
        <v>0</v>
      </c>
      <c r="V37" s="60">
        <v>0</v>
      </c>
      <c r="W37" s="60" t="s">
        <v>65</v>
      </c>
      <c r="X37" s="57" t="s">
        <v>65</v>
      </c>
      <c r="Y37" s="58" t="s">
        <v>65</v>
      </c>
      <c r="Z37" s="58" t="s">
        <v>65</v>
      </c>
      <c r="AA37" s="58" t="s">
        <v>65</v>
      </c>
      <c r="AB37" s="58" t="s">
        <v>65</v>
      </c>
      <c r="AC37" s="118"/>
      <c r="AD37" s="67">
        <f t="shared" ref="AD37" si="75">SUM(C37:AC37)</f>
        <v>17</v>
      </c>
      <c r="AE37" s="25"/>
      <c r="AG37" s="274" t="str">
        <f t="shared" si="14"/>
        <v>-</v>
      </c>
    </row>
    <row r="38" spans="1:33" ht="15.6" customHeight="1" x14ac:dyDescent="0.2">
      <c r="A38" s="272" t="s">
        <v>66</v>
      </c>
      <c r="B38" s="29" t="s">
        <v>5</v>
      </c>
      <c r="C38" s="75" t="str">
        <f>C37</f>
        <v>x</v>
      </c>
      <c r="D38" s="76" t="s">
        <v>65</v>
      </c>
      <c r="E38" s="73">
        <f>E37</f>
        <v>1</v>
      </c>
      <c r="F38" s="74">
        <f t="shared" ref="F38" si="76">E38-F36+F37</f>
        <v>1</v>
      </c>
      <c r="G38" s="74">
        <f t="shared" ref="G38" si="77">F38-G36+G37</f>
        <v>7</v>
      </c>
      <c r="H38" s="74">
        <f t="shared" ref="H38" si="78">G38-H36+H37</f>
        <v>7</v>
      </c>
      <c r="I38" s="71" t="s">
        <v>65</v>
      </c>
      <c r="J38" s="72" t="s">
        <v>65</v>
      </c>
      <c r="K38" s="72" t="s">
        <v>65</v>
      </c>
      <c r="L38" s="73">
        <f>H38-L36+L37</f>
        <v>7</v>
      </c>
      <c r="M38" s="74">
        <f t="shared" ref="M38" si="79">L38-M36+M37</f>
        <v>7</v>
      </c>
      <c r="N38" s="74">
        <f t="shared" ref="N38" si="80">M38-N36+N37</f>
        <v>6</v>
      </c>
      <c r="O38" s="74">
        <f t="shared" ref="O38" si="81">N38-O36+O37</f>
        <v>6</v>
      </c>
      <c r="P38" s="74">
        <f t="shared" ref="P38" si="82">O38-P36+P37</f>
        <v>6</v>
      </c>
      <c r="Q38" s="74">
        <f t="shared" ref="Q38" si="83">P38-Q36+Q37</f>
        <v>6</v>
      </c>
      <c r="R38" s="74">
        <f t="shared" ref="R38" si="84">Q38-R36+R37</f>
        <v>7</v>
      </c>
      <c r="S38" s="74">
        <f t="shared" ref="S38" si="85">R38-S36+S37</f>
        <v>10</v>
      </c>
      <c r="T38" s="74">
        <f t="shared" ref="T38" si="86">S38-T36+T37</f>
        <v>7</v>
      </c>
      <c r="U38" s="74">
        <f t="shared" ref="U38" si="87">T38-U36+U37</f>
        <v>2</v>
      </c>
      <c r="V38" s="74">
        <f t="shared" ref="V38" si="88">U38-V36+V37</f>
        <v>2</v>
      </c>
      <c r="W38" s="74">
        <f>V38-W36</f>
        <v>0</v>
      </c>
      <c r="X38" s="77" t="s">
        <v>65</v>
      </c>
      <c r="Y38" s="78" t="s">
        <v>65</v>
      </c>
      <c r="Z38" s="78" t="s">
        <v>65</v>
      </c>
      <c r="AA38" s="78" t="s">
        <v>65</v>
      </c>
      <c r="AB38" s="78" t="s">
        <v>65</v>
      </c>
      <c r="AC38" s="78" t="s">
        <v>65</v>
      </c>
      <c r="AD38" s="68"/>
      <c r="AE38" s="26">
        <f t="shared" ref="AE38" si="89">MAX(C38:AC38)</f>
        <v>10</v>
      </c>
      <c r="AG38" s="274">
        <f t="shared" si="14"/>
        <v>1</v>
      </c>
    </row>
    <row r="39" spans="1:33" ht="15.6" customHeight="1" x14ac:dyDescent="0.2">
      <c r="A39" s="273"/>
      <c r="B39" s="29" t="s">
        <v>6</v>
      </c>
      <c r="C39" s="122"/>
      <c r="D39" s="123"/>
      <c r="E39" s="124" t="s">
        <v>65</v>
      </c>
      <c r="F39" s="125"/>
      <c r="G39" s="125"/>
      <c r="H39" s="125"/>
      <c r="I39" s="126"/>
      <c r="J39" s="127" t="s">
        <v>65</v>
      </c>
      <c r="K39" s="128"/>
      <c r="L39" s="129"/>
      <c r="M39" s="125"/>
      <c r="N39" s="125"/>
      <c r="O39" s="125"/>
      <c r="P39" s="130">
        <v>12</v>
      </c>
      <c r="Q39" s="125"/>
      <c r="R39" s="125"/>
      <c r="S39" s="125"/>
      <c r="T39" s="130">
        <v>12.06</v>
      </c>
      <c r="U39" s="125"/>
      <c r="V39" s="125"/>
      <c r="W39" s="130">
        <v>12.09</v>
      </c>
      <c r="X39" s="131"/>
      <c r="Y39" s="132"/>
      <c r="Z39" s="132"/>
      <c r="AA39" s="132"/>
      <c r="AB39" s="132"/>
      <c r="AC39" s="133" t="s">
        <v>65</v>
      </c>
      <c r="AD39" s="69">
        <v>0.24</v>
      </c>
      <c r="AE39" s="25"/>
      <c r="AG39" s="274" t="str">
        <f t="shared" si="14"/>
        <v>-</v>
      </c>
    </row>
    <row r="40" spans="1:33" ht="15.6" customHeight="1" x14ac:dyDescent="0.2">
      <c r="A40" s="273"/>
      <c r="B40" s="29" t="s">
        <v>7</v>
      </c>
      <c r="C40" s="134" t="s">
        <v>65</v>
      </c>
      <c r="D40" s="123"/>
      <c r="E40" s="124">
        <v>11.45</v>
      </c>
      <c r="F40" s="125"/>
      <c r="G40" s="125"/>
      <c r="H40" s="125"/>
      <c r="I40" s="126"/>
      <c r="J40" s="127" t="s">
        <v>65</v>
      </c>
      <c r="K40" s="128"/>
      <c r="L40" s="129"/>
      <c r="M40" s="125"/>
      <c r="N40" s="125"/>
      <c r="O40" s="125"/>
      <c r="P40" s="130">
        <v>12</v>
      </c>
      <c r="Q40" s="125"/>
      <c r="R40" s="125"/>
      <c r="S40" s="125"/>
      <c r="T40" s="130">
        <v>12.06</v>
      </c>
      <c r="U40" s="125"/>
      <c r="V40" s="125"/>
      <c r="W40" s="130" t="s">
        <v>65</v>
      </c>
      <c r="X40" s="131"/>
      <c r="Y40" s="132"/>
      <c r="Z40" s="132"/>
      <c r="AA40" s="132"/>
      <c r="AB40" s="132"/>
      <c r="AC40" s="135"/>
      <c r="AD40" s="68"/>
      <c r="AE40" s="27"/>
      <c r="AG40" s="274" t="str">
        <f t="shared" si="14"/>
        <v>-</v>
      </c>
    </row>
    <row r="41" spans="1:33" ht="15.6" customHeight="1" thickBot="1" x14ac:dyDescent="0.25">
      <c r="A41" s="50">
        <v>224</v>
      </c>
      <c r="B41" s="34" t="s">
        <v>9</v>
      </c>
      <c r="C41" s="119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1"/>
      <c r="AD41" s="70"/>
      <c r="AE41" s="28"/>
      <c r="AG41" s="274" t="str">
        <f t="shared" si="14"/>
        <v>-</v>
      </c>
    </row>
    <row r="42" spans="1:33" ht="15.6" customHeight="1" x14ac:dyDescent="0.2">
      <c r="A42" s="48"/>
      <c r="B42" s="30" t="s">
        <v>3</v>
      </c>
      <c r="C42" s="115"/>
      <c r="D42" s="56">
        <v>0</v>
      </c>
      <c r="E42" s="52">
        <v>0</v>
      </c>
      <c r="F42" s="53">
        <v>0</v>
      </c>
      <c r="G42" s="53">
        <v>0</v>
      </c>
      <c r="H42" s="53">
        <v>0</v>
      </c>
      <c r="I42" s="54">
        <v>1</v>
      </c>
      <c r="J42" s="55">
        <v>0</v>
      </c>
      <c r="K42" s="55">
        <v>0</v>
      </c>
      <c r="L42" s="52">
        <v>1</v>
      </c>
      <c r="M42" s="53">
        <v>0</v>
      </c>
      <c r="N42" s="53">
        <v>0</v>
      </c>
      <c r="O42" s="53">
        <v>2</v>
      </c>
      <c r="P42" s="53">
        <v>0</v>
      </c>
      <c r="Q42" s="53">
        <v>1</v>
      </c>
      <c r="R42" s="53">
        <v>1</v>
      </c>
      <c r="S42" s="53">
        <v>2</v>
      </c>
      <c r="T42" s="53">
        <v>5</v>
      </c>
      <c r="U42" s="53">
        <v>6</v>
      </c>
      <c r="V42" s="53">
        <v>1</v>
      </c>
      <c r="W42" s="53">
        <v>1</v>
      </c>
      <c r="X42" s="116">
        <v>0</v>
      </c>
      <c r="Y42" s="51">
        <v>1</v>
      </c>
      <c r="Z42" s="51">
        <v>2</v>
      </c>
      <c r="AA42" s="51">
        <v>2</v>
      </c>
      <c r="AB42" s="51">
        <v>0</v>
      </c>
      <c r="AC42" s="117">
        <v>0</v>
      </c>
      <c r="AD42" s="66" t="s">
        <v>8</v>
      </c>
      <c r="AE42" s="24"/>
      <c r="AG42" s="274" t="str">
        <f t="shared" si="14"/>
        <v>-</v>
      </c>
    </row>
    <row r="43" spans="1:33" ht="15.6" customHeight="1" x14ac:dyDescent="0.2">
      <c r="A43" s="49">
        <v>13.15</v>
      </c>
      <c r="B43" s="31" t="s">
        <v>4</v>
      </c>
      <c r="C43" s="63">
        <v>1</v>
      </c>
      <c r="D43" s="64">
        <v>0</v>
      </c>
      <c r="E43" s="59">
        <v>3</v>
      </c>
      <c r="F43" s="60">
        <v>0</v>
      </c>
      <c r="G43" s="60">
        <v>4</v>
      </c>
      <c r="H43" s="60">
        <v>2</v>
      </c>
      <c r="I43" s="61">
        <v>0</v>
      </c>
      <c r="J43" s="62">
        <v>0</v>
      </c>
      <c r="K43" s="62">
        <v>0</v>
      </c>
      <c r="L43" s="59">
        <v>1</v>
      </c>
      <c r="M43" s="60">
        <v>0</v>
      </c>
      <c r="N43" s="60">
        <v>8</v>
      </c>
      <c r="O43" s="60">
        <v>0</v>
      </c>
      <c r="P43" s="60">
        <v>0</v>
      </c>
      <c r="Q43" s="60">
        <v>0</v>
      </c>
      <c r="R43" s="60">
        <v>0</v>
      </c>
      <c r="S43" s="60">
        <v>3</v>
      </c>
      <c r="T43" s="60">
        <v>0</v>
      </c>
      <c r="U43" s="60">
        <v>0</v>
      </c>
      <c r="V43" s="60">
        <v>0</v>
      </c>
      <c r="W43" s="60">
        <v>2</v>
      </c>
      <c r="X43" s="57">
        <v>0</v>
      </c>
      <c r="Y43" s="58">
        <v>2</v>
      </c>
      <c r="Z43" s="58">
        <v>0</v>
      </c>
      <c r="AA43" s="58">
        <v>0</v>
      </c>
      <c r="AB43" s="58">
        <v>0</v>
      </c>
      <c r="AC43" s="118"/>
      <c r="AD43" s="67">
        <f t="shared" ref="AD43" si="90">SUM(C43:AC43)</f>
        <v>26</v>
      </c>
      <c r="AE43" s="25"/>
      <c r="AG43" s="274" t="str">
        <f t="shared" si="14"/>
        <v>-</v>
      </c>
    </row>
    <row r="44" spans="1:33" ht="15.6" customHeight="1" x14ac:dyDescent="0.2">
      <c r="A44" s="272" t="s">
        <v>67</v>
      </c>
      <c r="B44" s="29" t="s">
        <v>5</v>
      </c>
      <c r="C44" s="75">
        <f>C43</f>
        <v>1</v>
      </c>
      <c r="D44" s="76">
        <f t="shared" ref="D44" si="91">C44-D42+D43</f>
        <v>1</v>
      </c>
      <c r="E44" s="73">
        <f t="shared" ref="E44" si="92">D44-E42+E43</f>
        <v>4</v>
      </c>
      <c r="F44" s="74">
        <f t="shared" ref="F44" si="93">E44-F42+F43</f>
        <v>4</v>
      </c>
      <c r="G44" s="74">
        <f t="shared" ref="G44" si="94">F44-G42+G43</f>
        <v>8</v>
      </c>
      <c r="H44" s="74">
        <f t="shared" ref="H44" si="95">G44-H42+H43</f>
        <v>10</v>
      </c>
      <c r="I44" s="71">
        <f t="shared" ref="I44" si="96">H44-I42+I43</f>
        <v>9</v>
      </c>
      <c r="J44" s="72">
        <f t="shared" ref="J44" si="97">I44-J42+J43</f>
        <v>9</v>
      </c>
      <c r="K44" s="72">
        <f t="shared" ref="K44" si="98">J44-K42+K43</f>
        <v>9</v>
      </c>
      <c r="L44" s="73">
        <f t="shared" ref="L44" si="99">K44-L42+L43</f>
        <v>9</v>
      </c>
      <c r="M44" s="74">
        <f t="shared" ref="M44" si="100">L44-M42+M43</f>
        <v>9</v>
      </c>
      <c r="N44" s="74">
        <f t="shared" ref="N44" si="101">M44-N42+N43</f>
        <v>17</v>
      </c>
      <c r="O44" s="74">
        <f t="shared" ref="O44" si="102">N44-O42+O43</f>
        <v>15</v>
      </c>
      <c r="P44" s="74">
        <f t="shared" ref="P44" si="103">O44-P42+P43</f>
        <v>15</v>
      </c>
      <c r="Q44" s="74">
        <f t="shared" ref="Q44" si="104">P44-Q42+Q43</f>
        <v>14</v>
      </c>
      <c r="R44" s="74">
        <f t="shared" ref="R44" si="105">Q44-R42+R43</f>
        <v>13</v>
      </c>
      <c r="S44" s="74">
        <f t="shared" ref="S44" si="106">R44-S42+S43</f>
        <v>14</v>
      </c>
      <c r="T44" s="74">
        <f t="shared" ref="T44" si="107">S44-T42+T43</f>
        <v>9</v>
      </c>
      <c r="U44" s="74">
        <f t="shared" ref="U44" si="108">T44-U42+U43</f>
        <v>3</v>
      </c>
      <c r="V44" s="74">
        <f t="shared" ref="V44" si="109">U44-V42+V43</f>
        <v>2</v>
      </c>
      <c r="W44" s="74">
        <f t="shared" ref="W44" si="110">V44-W42+W43</f>
        <v>3</v>
      </c>
      <c r="X44" s="77">
        <f t="shared" ref="X44" si="111">W44-X42+X43</f>
        <v>3</v>
      </c>
      <c r="Y44" s="78">
        <f t="shared" ref="Y44" si="112">X44-Y42+Y43</f>
        <v>4</v>
      </c>
      <c r="Z44" s="78">
        <f t="shared" ref="Z44" si="113">Y44-Z42+Z43</f>
        <v>2</v>
      </c>
      <c r="AA44" s="78">
        <f t="shared" ref="AA44" si="114">Z44-AA42+AA43</f>
        <v>0</v>
      </c>
      <c r="AB44" s="78">
        <f t="shared" ref="AB44" si="115">AA44-AB42+AB43</f>
        <v>0</v>
      </c>
      <c r="AC44" s="78">
        <f t="shared" ref="AC44" si="116">AB44-AC42+AC43</f>
        <v>0</v>
      </c>
      <c r="AD44" s="68"/>
      <c r="AE44" s="26">
        <f t="shared" ref="AE44" si="117">MAX(C44:AC44)</f>
        <v>17</v>
      </c>
      <c r="AG44" s="274">
        <f t="shared" si="14"/>
        <v>4</v>
      </c>
    </row>
    <row r="45" spans="1:33" ht="15.6" customHeight="1" x14ac:dyDescent="0.2">
      <c r="A45" s="273"/>
      <c r="B45" s="29" t="s">
        <v>6</v>
      </c>
      <c r="C45" s="122"/>
      <c r="D45" s="123"/>
      <c r="E45" s="124">
        <v>13.2</v>
      </c>
      <c r="F45" s="125"/>
      <c r="G45" s="125"/>
      <c r="H45" s="125"/>
      <c r="I45" s="126"/>
      <c r="J45" s="127">
        <v>13.28</v>
      </c>
      <c r="K45" s="128"/>
      <c r="L45" s="129"/>
      <c r="M45" s="125"/>
      <c r="N45" s="125"/>
      <c r="O45" s="125"/>
      <c r="P45" s="130">
        <v>13.4</v>
      </c>
      <c r="Q45" s="125"/>
      <c r="R45" s="125"/>
      <c r="S45" s="125"/>
      <c r="T45" s="130">
        <v>13.47</v>
      </c>
      <c r="U45" s="125"/>
      <c r="V45" s="125"/>
      <c r="W45" s="130">
        <v>13.52</v>
      </c>
      <c r="X45" s="131"/>
      <c r="Y45" s="132"/>
      <c r="Z45" s="132"/>
      <c r="AA45" s="132"/>
      <c r="AB45" s="132"/>
      <c r="AC45" s="133">
        <v>13.59</v>
      </c>
      <c r="AD45" s="69">
        <v>0.44</v>
      </c>
      <c r="AE45" s="25"/>
      <c r="AG45" s="274" t="str">
        <f t="shared" si="14"/>
        <v>-</v>
      </c>
    </row>
    <row r="46" spans="1:33" ht="15.6" customHeight="1" x14ac:dyDescent="0.2">
      <c r="A46" s="273"/>
      <c r="B46" s="29" t="s">
        <v>7</v>
      </c>
      <c r="C46" s="134">
        <v>13.15</v>
      </c>
      <c r="D46" s="123"/>
      <c r="E46" s="124">
        <v>13.2</v>
      </c>
      <c r="F46" s="125"/>
      <c r="G46" s="125"/>
      <c r="H46" s="125"/>
      <c r="I46" s="126"/>
      <c r="J46" s="127">
        <v>13.28</v>
      </c>
      <c r="K46" s="128"/>
      <c r="L46" s="129"/>
      <c r="M46" s="125"/>
      <c r="N46" s="125"/>
      <c r="O46" s="125"/>
      <c r="P46" s="130">
        <v>13.4</v>
      </c>
      <c r="Q46" s="125"/>
      <c r="R46" s="125"/>
      <c r="S46" s="125"/>
      <c r="T46" s="130">
        <v>13.47</v>
      </c>
      <c r="U46" s="125"/>
      <c r="V46" s="125"/>
      <c r="W46" s="130">
        <v>13.52</v>
      </c>
      <c r="X46" s="131"/>
      <c r="Y46" s="132"/>
      <c r="Z46" s="132"/>
      <c r="AA46" s="132"/>
      <c r="AB46" s="132"/>
      <c r="AC46" s="135"/>
      <c r="AD46" s="68"/>
      <c r="AE46" s="27"/>
      <c r="AG46" s="274" t="str">
        <f t="shared" si="14"/>
        <v>-</v>
      </c>
    </row>
    <row r="47" spans="1:33" ht="15.6" customHeight="1" thickBot="1" x14ac:dyDescent="0.25">
      <c r="A47" s="50">
        <v>224</v>
      </c>
      <c r="B47" s="34" t="s">
        <v>9</v>
      </c>
      <c r="C47" s="119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1"/>
      <c r="AD47" s="70"/>
      <c r="AE47" s="28"/>
      <c r="AG47" s="274" t="str">
        <f t="shared" si="14"/>
        <v>-</v>
      </c>
    </row>
    <row r="48" spans="1:33" ht="15.6" customHeight="1" x14ac:dyDescent="0.2">
      <c r="A48" s="48"/>
      <c r="B48" s="30" t="s">
        <v>3</v>
      </c>
      <c r="C48" s="115"/>
      <c r="D48" s="56">
        <v>0</v>
      </c>
      <c r="E48" s="52">
        <v>0</v>
      </c>
      <c r="F48" s="53">
        <v>0</v>
      </c>
      <c r="G48" s="53">
        <v>0</v>
      </c>
      <c r="H48" s="53">
        <v>1</v>
      </c>
      <c r="I48" s="54" t="s">
        <v>65</v>
      </c>
      <c r="J48" s="55" t="s">
        <v>65</v>
      </c>
      <c r="K48" s="55" t="s">
        <v>65</v>
      </c>
      <c r="L48" s="52">
        <v>0</v>
      </c>
      <c r="M48" s="53">
        <v>0</v>
      </c>
      <c r="N48" s="53">
        <v>4</v>
      </c>
      <c r="O48" s="53">
        <v>0</v>
      </c>
      <c r="P48" s="53">
        <v>0</v>
      </c>
      <c r="Q48" s="53">
        <v>2</v>
      </c>
      <c r="R48" s="53">
        <v>3</v>
      </c>
      <c r="S48" s="53">
        <v>0</v>
      </c>
      <c r="T48" s="53">
        <v>5</v>
      </c>
      <c r="U48" s="53">
        <v>0</v>
      </c>
      <c r="V48" s="53">
        <v>1</v>
      </c>
      <c r="W48" s="53">
        <v>0</v>
      </c>
      <c r="X48" s="116" t="s">
        <v>65</v>
      </c>
      <c r="Y48" s="51" t="s">
        <v>65</v>
      </c>
      <c r="Z48" s="51" t="s">
        <v>65</v>
      </c>
      <c r="AA48" s="51" t="s">
        <v>65</v>
      </c>
      <c r="AB48" s="51" t="s">
        <v>65</v>
      </c>
      <c r="AC48" s="117" t="s">
        <v>65</v>
      </c>
      <c r="AD48" s="66" t="s">
        <v>8</v>
      </c>
      <c r="AE48" s="24"/>
      <c r="AG48" s="274" t="str">
        <f t="shared" si="14"/>
        <v>-</v>
      </c>
    </row>
    <row r="49" spans="1:33" ht="15.6" customHeight="1" x14ac:dyDescent="0.2">
      <c r="A49" s="49">
        <v>15.57</v>
      </c>
      <c r="B49" s="31" t="s">
        <v>4</v>
      </c>
      <c r="C49" s="63">
        <v>0</v>
      </c>
      <c r="D49" s="64">
        <v>0</v>
      </c>
      <c r="E49" s="59">
        <v>2</v>
      </c>
      <c r="F49" s="60">
        <v>1</v>
      </c>
      <c r="G49" s="60">
        <v>11</v>
      </c>
      <c r="H49" s="60">
        <v>1</v>
      </c>
      <c r="I49" s="61" t="s">
        <v>65</v>
      </c>
      <c r="J49" s="62" t="s">
        <v>65</v>
      </c>
      <c r="K49" s="62" t="s">
        <v>65</v>
      </c>
      <c r="L49" s="59">
        <v>0</v>
      </c>
      <c r="M49" s="60">
        <v>0</v>
      </c>
      <c r="N49" s="60">
        <v>0</v>
      </c>
      <c r="O49" s="60">
        <v>0</v>
      </c>
      <c r="P49" s="60">
        <v>1</v>
      </c>
      <c r="Q49" s="60"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 t="s">
        <v>65</v>
      </c>
      <c r="X49" s="57" t="s">
        <v>65</v>
      </c>
      <c r="Y49" s="58" t="s">
        <v>65</v>
      </c>
      <c r="Z49" s="58" t="s">
        <v>65</v>
      </c>
      <c r="AA49" s="58" t="s">
        <v>65</v>
      </c>
      <c r="AB49" s="58" t="s">
        <v>65</v>
      </c>
      <c r="AC49" s="118"/>
      <c r="AD49" s="67">
        <f t="shared" ref="AD49" si="118">SUM(C49:AC49)</f>
        <v>16</v>
      </c>
      <c r="AE49" s="25"/>
      <c r="AG49" s="274" t="str">
        <f t="shared" si="14"/>
        <v>-</v>
      </c>
    </row>
    <row r="50" spans="1:33" ht="15.6" customHeight="1" x14ac:dyDescent="0.2">
      <c r="A50" s="272" t="s">
        <v>68</v>
      </c>
      <c r="B50" s="29" t="s">
        <v>5</v>
      </c>
      <c r="C50" s="75">
        <f>C49</f>
        <v>0</v>
      </c>
      <c r="D50" s="76">
        <f t="shared" ref="D50" si="119">C50-D48+D49</f>
        <v>0</v>
      </c>
      <c r="E50" s="73">
        <f t="shared" ref="E50" si="120">D50-E48+E49</f>
        <v>2</v>
      </c>
      <c r="F50" s="74">
        <f t="shared" ref="F50" si="121">E50-F48+F49</f>
        <v>3</v>
      </c>
      <c r="G50" s="74">
        <f t="shared" ref="G50" si="122">F50-G48+G49</f>
        <v>14</v>
      </c>
      <c r="H50" s="74">
        <f t="shared" ref="H50" si="123">G50-H48+H49</f>
        <v>14</v>
      </c>
      <c r="I50" s="71" t="s">
        <v>65</v>
      </c>
      <c r="J50" s="72" t="s">
        <v>65</v>
      </c>
      <c r="K50" s="72" t="s">
        <v>65</v>
      </c>
      <c r="L50" s="73">
        <f>H50-L48+L49</f>
        <v>14</v>
      </c>
      <c r="M50" s="74">
        <f t="shared" ref="M50" si="124">L50-M48+M49</f>
        <v>14</v>
      </c>
      <c r="N50" s="74">
        <f t="shared" ref="N50" si="125">M50-N48+N49</f>
        <v>10</v>
      </c>
      <c r="O50" s="74">
        <f t="shared" ref="O50" si="126">N50-O48+O49</f>
        <v>10</v>
      </c>
      <c r="P50" s="74">
        <f t="shared" ref="P50" si="127">O50-P48+P49</f>
        <v>11</v>
      </c>
      <c r="Q50" s="74">
        <f t="shared" ref="Q50" si="128">P50-Q48+Q49</f>
        <v>9</v>
      </c>
      <c r="R50" s="74">
        <f t="shared" ref="R50" si="129">Q50-R48+R49</f>
        <v>6</v>
      </c>
      <c r="S50" s="74">
        <f t="shared" ref="S50" si="130">R50-S48+S49</f>
        <v>6</v>
      </c>
      <c r="T50" s="74">
        <f t="shared" ref="T50" si="131">S50-T48+T49</f>
        <v>1</v>
      </c>
      <c r="U50" s="74">
        <f t="shared" ref="U50" si="132">T50-U48+U49</f>
        <v>1</v>
      </c>
      <c r="V50" s="74">
        <f t="shared" ref="V50" si="133">U50-V48+V49</f>
        <v>0</v>
      </c>
      <c r="W50" s="74">
        <f>V50-W48</f>
        <v>0</v>
      </c>
      <c r="X50" s="77" t="s">
        <v>65</v>
      </c>
      <c r="Y50" s="78" t="s">
        <v>65</v>
      </c>
      <c r="Z50" s="78" t="s">
        <v>65</v>
      </c>
      <c r="AA50" s="78" t="s">
        <v>65</v>
      </c>
      <c r="AB50" s="78" t="s">
        <v>65</v>
      </c>
      <c r="AC50" s="78" t="s">
        <v>65</v>
      </c>
      <c r="AD50" s="68"/>
      <c r="AE50" s="26">
        <f t="shared" ref="AE50" si="134">MAX(C50:AC50)</f>
        <v>14</v>
      </c>
      <c r="AG50" s="274">
        <f t="shared" si="14"/>
        <v>2</v>
      </c>
    </row>
    <row r="51" spans="1:33" ht="15.6" customHeight="1" x14ac:dyDescent="0.2">
      <c r="A51" s="273"/>
      <c r="B51" s="29" t="s">
        <v>6</v>
      </c>
      <c r="C51" s="122"/>
      <c r="D51" s="123"/>
      <c r="E51" s="124">
        <v>16.05</v>
      </c>
      <c r="F51" s="125"/>
      <c r="G51" s="125"/>
      <c r="H51" s="125"/>
      <c r="I51" s="126"/>
      <c r="J51" s="127" t="s">
        <v>65</v>
      </c>
      <c r="K51" s="128"/>
      <c r="L51" s="129"/>
      <c r="M51" s="125"/>
      <c r="N51" s="125"/>
      <c r="O51" s="125"/>
      <c r="P51" s="130">
        <v>16.2</v>
      </c>
      <c r="Q51" s="125"/>
      <c r="R51" s="125"/>
      <c r="S51" s="125"/>
      <c r="T51" s="130">
        <v>16.260000000000002</v>
      </c>
      <c r="U51" s="125"/>
      <c r="V51" s="125"/>
      <c r="W51" s="130">
        <v>16.3</v>
      </c>
      <c r="X51" s="131"/>
      <c r="Y51" s="132"/>
      <c r="Z51" s="132"/>
      <c r="AA51" s="132"/>
      <c r="AB51" s="132"/>
      <c r="AC51" s="133" t="s">
        <v>65</v>
      </c>
      <c r="AD51" s="69">
        <v>0.32</v>
      </c>
      <c r="AE51" s="25"/>
      <c r="AG51" s="274" t="str">
        <f t="shared" si="14"/>
        <v>-</v>
      </c>
    </row>
    <row r="52" spans="1:33" ht="15.6" customHeight="1" x14ac:dyDescent="0.2">
      <c r="A52" s="273"/>
      <c r="B52" s="29" t="s">
        <v>7</v>
      </c>
      <c r="C52" s="134">
        <v>15.58</v>
      </c>
      <c r="D52" s="123"/>
      <c r="E52" s="124">
        <v>16.05</v>
      </c>
      <c r="F52" s="125"/>
      <c r="G52" s="125"/>
      <c r="H52" s="125"/>
      <c r="I52" s="126"/>
      <c r="J52" s="127" t="s">
        <v>65</v>
      </c>
      <c r="K52" s="128"/>
      <c r="L52" s="129"/>
      <c r="M52" s="125"/>
      <c r="N52" s="125"/>
      <c r="O52" s="125"/>
      <c r="P52" s="130">
        <v>16.2</v>
      </c>
      <c r="Q52" s="125"/>
      <c r="R52" s="125"/>
      <c r="S52" s="125"/>
      <c r="T52" s="130">
        <v>16.260000000000002</v>
      </c>
      <c r="U52" s="125"/>
      <c r="V52" s="125"/>
      <c r="W52" s="130" t="s">
        <v>65</v>
      </c>
      <c r="X52" s="131"/>
      <c r="Y52" s="132"/>
      <c r="Z52" s="132"/>
      <c r="AA52" s="132"/>
      <c r="AB52" s="132"/>
      <c r="AC52" s="135"/>
      <c r="AD52" s="68"/>
      <c r="AE52" s="27"/>
      <c r="AG52" s="274" t="str">
        <f t="shared" si="14"/>
        <v>-</v>
      </c>
    </row>
    <row r="53" spans="1:33" ht="15.6" customHeight="1" thickBot="1" x14ac:dyDescent="0.25">
      <c r="A53" s="50">
        <v>224</v>
      </c>
      <c r="B53" s="34" t="s">
        <v>9</v>
      </c>
      <c r="C53" s="119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1"/>
      <c r="AD53" s="70"/>
      <c r="AE53" s="28"/>
      <c r="AG53" s="274" t="str">
        <f t="shared" si="14"/>
        <v>-</v>
      </c>
    </row>
    <row r="54" spans="1:33" ht="15.6" customHeight="1" x14ac:dyDescent="0.2">
      <c r="A54" s="48"/>
      <c r="B54" s="30" t="s">
        <v>3</v>
      </c>
      <c r="C54" s="115"/>
      <c r="D54" s="56">
        <v>0</v>
      </c>
      <c r="E54" s="52">
        <v>0</v>
      </c>
      <c r="F54" s="53">
        <v>0</v>
      </c>
      <c r="G54" s="53">
        <v>2</v>
      </c>
      <c r="H54" s="53">
        <v>0</v>
      </c>
      <c r="I54" s="54" t="s">
        <v>65</v>
      </c>
      <c r="J54" s="55" t="s">
        <v>65</v>
      </c>
      <c r="K54" s="55" t="s">
        <v>65</v>
      </c>
      <c r="L54" s="52">
        <v>0</v>
      </c>
      <c r="M54" s="53">
        <v>0</v>
      </c>
      <c r="N54" s="53">
        <v>1</v>
      </c>
      <c r="O54" s="53">
        <v>1</v>
      </c>
      <c r="P54" s="53">
        <v>0</v>
      </c>
      <c r="Q54" s="53">
        <v>0</v>
      </c>
      <c r="R54" s="53">
        <v>4</v>
      </c>
      <c r="S54" s="53">
        <v>1</v>
      </c>
      <c r="T54" s="53">
        <v>4</v>
      </c>
      <c r="U54" s="53">
        <v>1</v>
      </c>
      <c r="V54" s="53">
        <v>0</v>
      </c>
      <c r="W54" s="53">
        <v>0</v>
      </c>
      <c r="X54" s="116">
        <v>0</v>
      </c>
      <c r="Y54" s="51">
        <v>0</v>
      </c>
      <c r="Z54" s="51">
        <v>0</v>
      </c>
      <c r="AA54" s="51">
        <v>0</v>
      </c>
      <c r="AB54" s="51">
        <v>0</v>
      </c>
      <c r="AC54" s="117">
        <v>0</v>
      </c>
      <c r="AD54" s="66" t="s">
        <v>8</v>
      </c>
      <c r="AE54" s="24"/>
      <c r="AG54" s="274" t="str">
        <f t="shared" si="14"/>
        <v>-</v>
      </c>
    </row>
    <row r="55" spans="1:33" ht="15.6" customHeight="1" x14ac:dyDescent="0.2">
      <c r="A55" s="49">
        <v>17.22</v>
      </c>
      <c r="B55" s="31" t="s">
        <v>4</v>
      </c>
      <c r="C55" s="63">
        <v>0</v>
      </c>
      <c r="D55" s="64">
        <v>0</v>
      </c>
      <c r="E55" s="59">
        <v>2</v>
      </c>
      <c r="F55" s="60">
        <v>0</v>
      </c>
      <c r="G55" s="60">
        <v>3</v>
      </c>
      <c r="H55" s="60">
        <v>1</v>
      </c>
      <c r="I55" s="61" t="s">
        <v>65</v>
      </c>
      <c r="J55" s="62" t="s">
        <v>65</v>
      </c>
      <c r="K55" s="62" t="s">
        <v>65</v>
      </c>
      <c r="L55" s="59">
        <v>1</v>
      </c>
      <c r="M55" s="60">
        <v>0</v>
      </c>
      <c r="N55" s="60">
        <v>4</v>
      </c>
      <c r="O55" s="60">
        <v>0</v>
      </c>
      <c r="P55" s="60">
        <v>0</v>
      </c>
      <c r="Q55" s="60">
        <v>0</v>
      </c>
      <c r="R55" s="60">
        <v>1</v>
      </c>
      <c r="S55" s="60">
        <v>1</v>
      </c>
      <c r="T55" s="60">
        <v>0</v>
      </c>
      <c r="U55" s="60">
        <v>0</v>
      </c>
      <c r="V55" s="60">
        <v>0</v>
      </c>
      <c r="W55" s="60">
        <v>0</v>
      </c>
      <c r="X55" s="57">
        <v>0</v>
      </c>
      <c r="Y55" s="58">
        <v>0</v>
      </c>
      <c r="Z55" s="58">
        <v>0</v>
      </c>
      <c r="AA55" s="58">
        <v>0</v>
      </c>
      <c r="AB55" s="58">
        <v>0</v>
      </c>
      <c r="AC55" s="118"/>
      <c r="AD55" s="67">
        <f t="shared" ref="AD55" si="135">SUM(C55:AC55)</f>
        <v>13</v>
      </c>
      <c r="AE55" s="25"/>
      <c r="AG55" s="274" t="str">
        <f t="shared" si="14"/>
        <v>-</v>
      </c>
    </row>
    <row r="56" spans="1:33" ht="15.6" customHeight="1" x14ac:dyDescent="0.2">
      <c r="A56" s="272" t="s">
        <v>67</v>
      </c>
      <c r="B56" s="29" t="s">
        <v>5</v>
      </c>
      <c r="C56" s="75">
        <v>1</v>
      </c>
      <c r="D56" s="76">
        <f t="shared" ref="D56" si="136">C56-D54+D55</f>
        <v>1</v>
      </c>
      <c r="E56" s="73">
        <f t="shared" ref="E56" si="137">D56-E54+E55</f>
        <v>3</v>
      </c>
      <c r="F56" s="74">
        <f t="shared" ref="F56" si="138">E56-F54+F55</f>
        <v>3</v>
      </c>
      <c r="G56" s="74">
        <f t="shared" ref="G56" si="139">F56-G54+G55</f>
        <v>4</v>
      </c>
      <c r="H56" s="74">
        <f t="shared" ref="H56" si="140">G56-H54+H55</f>
        <v>5</v>
      </c>
      <c r="I56" s="71" t="s">
        <v>65</v>
      </c>
      <c r="J56" s="72" t="s">
        <v>65</v>
      </c>
      <c r="K56" s="72" t="s">
        <v>65</v>
      </c>
      <c r="L56" s="73">
        <f>H56-L54+L55</f>
        <v>6</v>
      </c>
      <c r="M56" s="74">
        <f t="shared" ref="M56" si="141">L56-M54+M55</f>
        <v>6</v>
      </c>
      <c r="N56" s="74">
        <f t="shared" ref="N56" si="142">M56-N54+N55</f>
        <v>9</v>
      </c>
      <c r="O56" s="74">
        <f t="shared" ref="O56" si="143">N56-O54+O55</f>
        <v>8</v>
      </c>
      <c r="P56" s="74">
        <f t="shared" ref="P56" si="144">O56-P54+P55</f>
        <v>8</v>
      </c>
      <c r="Q56" s="74">
        <f t="shared" ref="Q56" si="145">P56-Q54+Q55</f>
        <v>8</v>
      </c>
      <c r="R56" s="74">
        <f t="shared" ref="R56" si="146">Q56-R54+R55</f>
        <v>5</v>
      </c>
      <c r="S56" s="74">
        <f t="shared" ref="S56" si="147">R56-S54+S55</f>
        <v>5</v>
      </c>
      <c r="T56" s="74">
        <f t="shared" ref="T56" si="148">S56-T54+T55</f>
        <v>1</v>
      </c>
      <c r="U56" s="74">
        <f t="shared" ref="U56" si="149">T56-U54+U55</f>
        <v>0</v>
      </c>
      <c r="V56" s="74">
        <f t="shared" ref="V56" si="150">U56-V54+V55</f>
        <v>0</v>
      </c>
      <c r="W56" s="74">
        <f t="shared" ref="W56" si="151">V56-W54+W55</f>
        <v>0</v>
      </c>
      <c r="X56" s="77">
        <f t="shared" ref="X56" si="152">W56-X54+X55</f>
        <v>0</v>
      </c>
      <c r="Y56" s="78">
        <f t="shared" ref="Y56" si="153">X56-Y54+Y55</f>
        <v>0</v>
      </c>
      <c r="Z56" s="78">
        <f t="shared" ref="Z56" si="154">Y56-Z54+Z55</f>
        <v>0</v>
      </c>
      <c r="AA56" s="78">
        <f t="shared" ref="AA56" si="155">Z56-AA54+AA55</f>
        <v>0</v>
      </c>
      <c r="AB56" s="78">
        <f t="shared" ref="AB56" si="156">AA56-AB54+AB55</f>
        <v>0</v>
      </c>
      <c r="AC56" s="78">
        <f t="shared" ref="AC56" si="157">AB56-AC54+AC55</f>
        <v>0</v>
      </c>
      <c r="AD56" s="68"/>
      <c r="AE56" s="26">
        <f t="shared" ref="AE56" si="158">MAX(C56:AC56)</f>
        <v>9</v>
      </c>
      <c r="AG56" s="274">
        <f t="shared" si="14"/>
        <v>2</v>
      </c>
    </row>
    <row r="57" spans="1:33" ht="15.6" customHeight="1" x14ac:dyDescent="0.2">
      <c r="A57" s="273"/>
      <c r="B57" s="29" t="s">
        <v>6</v>
      </c>
      <c r="C57" s="122"/>
      <c r="D57" s="123"/>
      <c r="E57" s="124">
        <v>17.29</v>
      </c>
      <c r="F57" s="125"/>
      <c r="G57" s="125"/>
      <c r="H57" s="125"/>
      <c r="I57" s="126"/>
      <c r="J57" s="127" t="s">
        <v>65</v>
      </c>
      <c r="K57" s="128"/>
      <c r="L57" s="129"/>
      <c r="M57" s="125"/>
      <c r="N57" s="125"/>
      <c r="O57" s="125"/>
      <c r="P57" s="130">
        <v>17.440000000000001</v>
      </c>
      <c r="Q57" s="125"/>
      <c r="R57" s="125"/>
      <c r="S57" s="125"/>
      <c r="T57" s="130">
        <v>17.489999999999998</v>
      </c>
      <c r="U57" s="125"/>
      <c r="V57" s="125"/>
      <c r="W57" s="130">
        <v>17.54</v>
      </c>
      <c r="X57" s="131"/>
      <c r="Y57" s="132"/>
      <c r="Z57" s="132"/>
      <c r="AA57" s="132"/>
      <c r="AB57" s="132"/>
      <c r="AC57" s="133">
        <v>17.59</v>
      </c>
      <c r="AD57" s="69">
        <v>0.36</v>
      </c>
      <c r="AE57" s="25"/>
      <c r="AG57" s="274" t="str">
        <f t="shared" si="14"/>
        <v>-</v>
      </c>
    </row>
    <row r="58" spans="1:33" ht="15.6" customHeight="1" x14ac:dyDescent="0.2">
      <c r="A58" s="273"/>
      <c r="B58" s="29" t="s">
        <v>7</v>
      </c>
      <c r="C58" s="134">
        <v>17.23</v>
      </c>
      <c r="D58" s="123"/>
      <c r="E58" s="124">
        <v>17.29</v>
      </c>
      <c r="F58" s="125"/>
      <c r="G58" s="125"/>
      <c r="H58" s="125"/>
      <c r="I58" s="126"/>
      <c r="J58" s="127" t="s">
        <v>65</v>
      </c>
      <c r="K58" s="128"/>
      <c r="L58" s="129"/>
      <c r="M58" s="125"/>
      <c r="N58" s="125"/>
      <c r="O58" s="125"/>
      <c r="P58" s="130">
        <v>17.440000000000001</v>
      </c>
      <c r="Q58" s="125"/>
      <c r="R58" s="125"/>
      <c r="S58" s="125"/>
      <c r="T58" s="130">
        <v>17.489999999999998</v>
      </c>
      <c r="U58" s="125"/>
      <c r="V58" s="125"/>
      <c r="W58" s="130">
        <v>17.54</v>
      </c>
      <c r="X58" s="131"/>
      <c r="Y58" s="132"/>
      <c r="Z58" s="132"/>
      <c r="AA58" s="132"/>
      <c r="AB58" s="132"/>
      <c r="AC58" s="135"/>
      <c r="AD58" s="68"/>
      <c r="AE58" s="27"/>
      <c r="AG58" s="274" t="str">
        <f t="shared" si="14"/>
        <v>-</v>
      </c>
    </row>
    <row r="59" spans="1:33" ht="15.6" customHeight="1" thickBot="1" x14ac:dyDescent="0.25">
      <c r="A59" s="50">
        <v>224</v>
      </c>
      <c r="B59" s="34" t="s">
        <v>9</v>
      </c>
      <c r="C59" s="119" t="s">
        <v>71</v>
      </c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1"/>
      <c r="AD59" s="70"/>
      <c r="AE59" s="28"/>
      <c r="AG59" s="274" t="str">
        <f t="shared" si="14"/>
        <v>-</v>
      </c>
    </row>
    <row r="60" spans="1:33" ht="15.6" customHeight="1" x14ac:dyDescent="0.2">
      <c r="A60" s="48"/>
      <c r="B60" s="30" t="s">
        <v>3</v>
      </c>
      <c r="C60" s="115"/>
      <c r="D60" s="56" t="s">
        <v>65</v>
      </c>
      <c r="E60" s="52" t="s">
        <v>65</v>
      </c>
      <c r="F60" s="53">
        <v>0</v>
      </c>
      <c r="G60" s="53">
        <v>0</v>
      </c>
      <c r="H60" s="53">
        <v>0</v>
      </c>
      <c r="I60" s="54" t="s">
        <v>65</v>
      </c>
      <c r="J60" s="55" t="s">
        <v>65</v>
      </c>
      <c r="K60" s="55" t="s">
        <v>65</v>
      </c>
      <c r="L60" s="52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2</v>
      </c>
      <c r="S60" s="53">
        <v>0</v>
      </c>
      <c r="T60" s="53">
        <v>1</v>
      </c>
      <c r="U60" s="53">
        <v>2</v>
      </c>
      <c r="V60" s="53">
        <v>0</v>
      </c>
      <c r="W60" s="53">
        <v>1</v>
      </c>
      <c r="X60" s="116">
        <v>0</v>
      </c>
      <c r="Y60" s="51">
        <v>0</v>
      </c>
      <c r="Z60" s="51">
        <v>2</v>
      </c>
      <c r="AA60" s="51">
        <v>0</v>
      </c>
      <c r="AB60" s="51">
        <v>0</v>
      </c>
      <c r="AC60" s="117">
        <v>0</v>
      </c>
      <c r="AD60" s="66" t="s">
        <v>8</v>
      </c>
      <c r="AE60" s="24"/>
      <c r="AG60" s="274" t="str">
        <f t="shared" si="14"/>
        <v>-</v>
      </c>
    </row>
    <row r="61" spans="1:33" ht="15.6" customHeight="1" x14ac:dyDescent="0.2">
      <c r="A61" s="49">
        <v>19.45</v>
      </c>
      <c r="B61" s="31" t="s">
        <v>4</v>
      </c>
      <c r="C61" s="63" t="s">
        <v>65</v>
      </c>
      <c r="D61" s="64" t="s">
        <v>65</v>
      </c>
      <c r="E61" s="59">
        <v>0</v>
      </c>
      <c r="F61" s="60">
        <v>0</v>
      </c>
      <c r="G61" s="60">
        <v>3</v>
      </c>
      <c r="H61" s="60">
        <v>1</v>
      </c>
      <c r="I61" s="61" t="s">
        <v>65</v>
      </c>
      <c r="J61" s="62" t="s">
        <v>65</v>
      </c>
      <c r="K61" s="62" t="s">
        <v>65</v>
      </c>
      <c r="L61" s="59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3</v>
      </c>
      <c r="S61" s="60">
        <v>0</v>
      </c>
      <c r="T61" s="60">
        <v>1</v>
      </c>
      <c r="U61" s="60">
        <v>0</v>
      </c>
      <c r="V61" s="60">
        <v>0</v>
      </c>
      <c r="W61" s="60">
        <v>0</v>
      </c>
      <c r="X61" s="57">
        <v>0</v>
      </c>
      <c r="Y61" s="58">
        <v>0</v>
      </c>
      <c r="Z61" s="58">
        <v>0</v>
      </c>
      <c r="AA61" s="58">
        <v>0</v>
      </c>
      <c r="AB61" s="58">
        <v>0</v>
      </c>
      <c r="AC61" s="118"/>
      <c r="AD61" s="67">
        <f t="shared" ref="AD61" si="159">SUM(C61:AC61)</f>
        <v>8</v>
      </c>
      <c r="AE61" s="25"/>
      <c r="AG61" s="274" t="str">
        <f t="shared" si="14"/>
        <v>-</v>
      </c>
    </row>
    <row r="62" spans="1:33" ht="15.6" customHeight="1" x14ac:dyDescent="0.2">
      <c r="A62" s="272" t="s">
        <v>69</v>
      </c>
      <c r="B62" s="29" t="s">
        <v>5</v>
      </c>
      <c r="C62" s="75" t="str">
        <f>C61</f>
        <v>x</v>
      </c>
      <c r="D62" s="76" t="s">
        <v>65</v>
      </c>
      <c r="E62" s="73">
        <f>E61</f>
        <v>0</v>
      </c>
      <c r="F62" s="74">
        <f t="shared" ref="F62" si="160">E62-F60+F61</f>
        <v>0</v>
      </c>
      <c r="G62" s="74">
        <f t="shared" ref="G62" si="161">F62-G60+G61</f>
        <v>3</v>
      </c>
      <c r="H62" s="74">
        <f t="shared" ref="H62" si="162">G62-H60+H61</f>
        <v>4</v>
      </c>
      <c r="I62" s="71" t="s">
        <v>65</v>
      </c>
      <c r="J62" s="72" t="s">
        <v>65</v>
      </c>
      <c r="K62" s="72" t="s">
        <v>65</v>
      </c>
      <c r="L62" s="73">
        <f>H62-L60+L61</f>
        <v>4</v>
      </c>
      <c r="M62" s="74">
        <f t="shared" ref="M62" si="163">L62-M60+M61</f>
        <v>4</v>
      </c>
      <c r="N62" s="74">
        <f t="shared" ref="N62" si="164">M62-N60+N61</f>
        <v>4</v>
      </c>
      <c r="O62" s="74">
        <f t="shared" ref="O62" si="165">N62-O60+O61</f>
        <v>4</v>
      </c>
      <c r="P62" s="74">
        <f t="shared" ref="P62" si="166">O62-P60+P61</f>
        <v>4</v>
      </c>
      <c r="Q62" s="74">
        <f t="shared" ref="Q62" si="167">P62-Q60+Q61</f>
        <v>4</v>
      </c>
      <c r="R62" s="74">
        <f t="shared" ref="R62" si="168">Q62-R60+R61</f>
        <v>5</v>
      </c>
      <c r="S62" s="74">
        <f t="shared" ref="S62" si="169">R62-S60+S61</f>
        <v>5</v>
      </c>
      <c r="T62" s="74">
        <f t="shared" ref="T62" si="170">S62-T60+T61</f>
        <v>5</v>
      </c>
      <c r="U62" s="74">
        <f t="shared" ref="U62" si="171">T62-U60+U61</f>
        <v>3</v>
      </c>
      <c r="V62" s="74">
        <f t="shared" ref="V62" si="172">U62-V60+V61</f>
        <v>3</v>
      </c>
      <c r="W62" s="74">
        <f t="shared" ref="W62" si="173">V62-W60+W61</f>
        <v>2</v>
      </c>
      <c r="X62" s="77">
        <f t="shared" ref="X62" si="174">W62-X60+X61</f>
        <v>2</v>
      </c>
      <c r="Y62" s="78">
        <f t="shared" ref="Y62" si="175">X62-Y60+Y61</f>
        <v>2</v>
      </c>
      <c r="Z62" s="78">
        <f t="shared" ref="Z62" si="176">Y62-Z60+Z61</f>
        <v>0</v>
      </c>
      <c r="AA62" s="78">
        <f t="shared" ref="AA62" si="177">Z62-AA60+AA61</f>
        <v>0</v>
      </c>
      <c r="AB62" s="78">
        <f t="shared" ref="AB62" si="178">AA62-AB60+AB61</f>
        <v>0</v>
      </c>
      <c r="AC62" s="78">
        <f t="shared" ref="AC62" si="179">AB62-AC60+AC61</f>
        <v>0</v>
      </c>
      <c r="AD62" s="68"/>
      <c r="AE62" s="26">
        <f t="shared" ref="AE62" si="180">MAX(C62:AC62)</f>
        <v>5</v>
      </c>
      <c r="AG62" s="274">
        <f t="shared" si="14"/>
        <v>0</v>
      </c>
    </row>
    <row r="63" spans="1:33" ht="15.6" customHeight="1" x14ac:dyDescent="0.2">
      <c r="A63" s="273"/>
      <c r="B63" s="29" t="s">
        <v>6</v>
      </c>
      <c r="C63" s="122"/>
      <c r="D63" s="123"/>
      <c r="E63" s="124" t="s">
        <v>65</v>
      </c>
      <c r="F63" s="125"/>
      <c r="G63" s="125"/>
      <c r="H63" s="125"/>
      <c r="I63" s="126"/>
      <c r="J63" s="127" t="s">
        <v>65</v>
      </c>
      <c r="K63" s="128"/>
      <c r="L63" s="129"/>
      <c r="M63" s="125"/>
      <c r="N63" s="125"/>
      <c r="O63" s="125"/>
      <c r="P63" s="130">
        <v>19.59</v>
      </c>
      <c r="Q63" s="125"/>
      <c r="R63" s="125"/>
      <c r="S63" s="125"/>
      <c r="T63" s="130">
        <v>20.07</v>
      </c>
      <c r="U63" s="125"/>
      <c r="V63" s="125"/>
      <c r="W63" s="130">
        <v>20.100000000000001</v>
      </c>
      <c r="X63" s="131"/>
      <c r="Y63" s="132"/>
      <c r="Z63" s="132"/>
      <c r="AA63" s="132"/>
      <c r="AB63" s="132"/>
      <c r="AC63" s="133">
        <v>20.14</v>
      </c>
      <c r="AD63" s="69">
        <v>0.28999999999999998</v>
      </c>
      <c r="AE63" s="25"/>
      <c r="AG63" s="274" t="str">
        <f t="shared" si="14"/>
        <v>-</v>
      </c>
    </row>
    <row r="64" spans="1:33" ht="15.6" customHeight="1" x14ac:dyDescent="0.2">
      <c r="A64" s="273"/>
      <c r="B64" s="29" t="s">
        <v>7</v>
      </c>
      <c r="C64" s="134" t="s">
        <v>65</v>
      </c>
      <c r="D64" s="123"/>
      <c r="E64" s="124">
        <v>19.45</v>
      </c>
      <c r="F64" s="125"/>
      <c r="G64" s="125"/>
      <c r="H64" s="125"/>
      <c r="I64" s="126"/>
      <c r="J64" s="127" t="s">
        <v>65</v>
      </c>
      <c r="K64" s="128"/>
      <c r="L64" s="129"/>
      <c r="M64" s="125"/>
      <c r="N64" s="125"/>
      <c r="O64" s="125"/>
      <c r="P64" s="130">
        <v>19.59</v>
      </c>
      <c r="Q64" s="125"/>
      <c r="R64" s="125"/>
      <c r="S64" s="125"/>
      <c r="T64" s="130">
        <v>20.07</v>
      </c>
      <c r="U64" s="125"/>
      <c r="V64" s="125"/>
      <c r="W64" s="130">
        <v>20.100000000000001</v>
      </c>
      <c r="X64" s="131"/>
      <c r="Y64" s="132"/>
      <c r="Z64" s="132"/>
      <c r="AA64" s="132"/>
      <c r="AB64" s="132"/>
      <c r="AC64" s="135"/>
      <c r="AD64" s="68"/>
      <c r="AE64" s="27"/>
      <c r="AG64" s="274" t="str">
        <f t="shared" si="14"/>
        <v>-</v>
      </c>
    </row>
    <row r="65" spans="1:33" ht="15.6" customHeight="1" thickBot="1" x14ac:dyDescent="0.25">
      <c r="A65" s="50">
        <v>224</v>
      </c>
      <c r="B65" s="34" t="s">
        <v>9</v>
      </c>
      <c r="C65" s="119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1"/>
      <c r="AD65" s="70"/>
      <c r="AE65" s="28"/>
      <c r="AG65" s="274" t="str">
        <f t="shared" si="14"/>
        <v>-</v>
      </c>
    </row>
    <row r="66" spans="1:33" x14ac:dyDescent="0.2">
      <c r="A66" s="79" t="s">
        <v>55</v>
      </c>
      <c r="B66" s="80"/>
      <c r="C66" s="136"/>
      <c r="D66" s="110">
        <f>SUMIF($B$6:$B65,"l. wys.",D$6:D65)</f>
        <v>0</v>
      </c>
      <c r="E66" s="83">
        <f>SUMIF($B$6:$B65,"l. wys.",E$6:E65)</f>
        <v>0</v>
      </c>
      <c r="F66" s="82">
        <f>SUMIF($B$6:$B65,"l. wys.",F$6:F65)</f>
        <v>0</v>
      </c>
      <c r="G66" s="82">
        <f>SUMIF($B$6:$B65,"l. wys.",G$6:G65)</f>
        <v>2</v>
      </c>
      <c r="H66" s="84">
        <f>SUMIF($B$6:$B65,"l. wys.",H$6:H65)</f>
        <v>1</v>
      </c>
      <c r="I66" s="102">
        <f>SUMIF($B$6:$B65,"l. wys.",I$6:I65)</f>
        <v>1</v>
      </c>
      <c r="J66" s="103">
        <f>SUMIF($B$6:$B65,"l. wys.",J$6:J65)</f>
        <v>0</v>
      </c>
      <c r="K66" s="81">
        <f>SUMIF($B$6:$B65,"l. wys.",K$6:K65)</f>
        <v>0</v>
      </c>
      <c r="L66" s="83">
        <f>SUMIF($B$6:$B65,"l. wys.",L$6:L65)</f>
        <v>1</v>
      </c>
      <c r="M66" s="82">
        <f>SUMIF($B$6:$B65,"l. wys.",M$6:M65)</f>
        <v>4</v>
      </c>
      <c r="N66" s="82">
        <f>SUMIF($B$6:$B65,"l. wys.",N$6:N65)</f>
        <v>23</v>
      </c>
      <c r="O66" s="82">
        <f>SUMIF($B$6:$B65,"l. wys.",O$6:O65)</f>
        <v>5</v>
      </c>
      <c r="P66" s="82">
        <f>SUMIF($B$6:$B65,"l. wys.",P$6:P65)</f>
        <v>20</v>
      </c>
      <c r="Q66" s="82">
        <f>SUMIF($B$6:$B65,"l. wys.",Q$6:Q65)</f>
        <v>3</v>
      </c>
      <c r="R66" s="82">
        <f>SUMIF($B$6:$B65,"l. wys.",R$6:R65)</f>
        <v>49</v>
      </c>
      <c r="S66" s="82">
        <f>SUMIF($B$6:$B65,"l. wys.",S$6:S65)</f>
        <v>21</v>
      </c>
      <c r="T66" s="82">
        <f>SUMIF($B$6:$B65,"l. wys.",T$6:T65)</f>
        <v>47</v>
      </c>
      <c r="U66" s="82">
        <f>SUMIF($B$6:$B65,"l. wys.",U$6:U65)</f>
        <v>17</v>
      </c>
      <c r="V66" s="82">
        <f>SUMIF($B$6:$B65,"l. wys.",V$6:V65)</f>
        <v>2</v>
      </c>
      <c r="W66" s="84">
        <f>SUMIF($B$6:$B65,"l. wys.",W$6:W65)</f>
        <v>9</v>
      </c>
      <c r="X66" s="85">
        <f>SUMIF($B$6:$B65,"l. wys.",X$6:X65)</f>
        <v>0</v>
      </c>
      <c r="Y66" s="86">
        <f>SUMIF($B$6:$B65,"l. wys.",Y$6:Y65)</f>
        <v>1</v>
      </c>
      <c r="Z66" s="86">
        <f>SUMIF($B$6:$B65,"l. wys.",Z$6:Z65)</f>
        <v>4</v>
      </c>
      <c r="AA66" s="86">
        <f>SUMIF($B$6:$B65,"l. wys.",AA$6:AA65)</f>
        <v>2</v>
      </c>
      <c r="AB66" s="86">
        <f>SUMIF($B$6:$B65,"l. wys.",AB$6:AB65)</f>
        <v>0</v>
      </c>
      <c r="AC66" s="87">
        <f>SUMIF($B$6:$B65,"l. wys.",AC$6:AC65)</f>
        <v>0</v>
      </c>
      <c r="AD66" s="88" t="str">
        <f>"Σ: "&amp;SUM(C66:AC66)</f>
        <v>Σ: 212</v>
      </c>
      <c r="AG66" s="274" t="str">
        <f t="shared" si="14"/>
        <v>-</v>
      </c>
    </row>
    <row r="67" spans="1:33" ht="15.75" thickBot="1" x14ac:dyDescent="0.25">
      <c r="A67" s="89" t="s">
        <v>56</v>
      </c>
      <c r="B67" s="90"/>
      <c r="C67" s="137">
        <f>SUMIF($B$6:$B65,"l. wsiad.",C$6:C65)</f>
        <v>1</v>
      </c>
      <c r="D67" s="138">
        <f>SUMIF($B$6:$B65,"l. wsiad.",D$6:D65)</f>
        <v>0</v>
      </c>
      <c r="E67" s="93">
        <f>SUMIF($B$6:$B65,"l. wsiad.",E$6:E65)</f>
        <v>28</v>
      </c>
      <c r="F67" s="92">
        <f>SUMIF($B$6:$B65,"l. wsiad.",F$6:F65)</f>
        <v>30</v>
      </c>
      <c r="G67" s="92">
        <f>SUMIF($B$6:$B65,"l. wsiad.",G$6:G65)</f>
        <v>72</v>
      </c>
      <c r="H67" s="94">
        <f>SUMIF($B$6:$B65,"l. wsiad.",H$6:H65)</f>
        <v>19</v>
      </c>
      <c r="I67" s="104">
        <f>SUMIF($B$6:$B65,"l. wsiad.",I$6:I65)</f>
        <v>0</v>
      </c>
      <c r="J67" s="105">
        <f>SUMIF($B$6:$B65,"l. wsiad.",J$6:J65)</f>
        <v>0</v>
      </c>
      <c r="K67" s="91">
        <f>SUMIF($B$6:$B65,"l. wsiad.",K$6:K65)</f>
        <v>0</v>
      </c>
      <c r="L67" s="93">
        <f>SUMIF($B$6:$B65,"l. wsiad.",L$6:L65)</f>
        <v>8</v>
      </c>
      <c r="M67" s="92">
        <f>SUMIF($B$6:$B65,"l. wsiad.",M$6:M65)</f>
        <v>2</v>
      </c>
      <c r="N67" s="92">
        <f>SUMIF($B$6:$B65,"l. wsiad.",N$6:N65)</f>
        <v>22</v>
      </c>
      <c r="O67" s="92">
        <f>SUMIF($B$6:$B65,"l. wsiad.",O$6:O65)</f>
        <v>1</v>
      </c>
      <c r="P67" s="92">
        <f>SUMIF($B$6:$B65,"l. wsiad.",P$6:P65)</f>
        <v>1</v>
      </c>
      <c r="Q67" s="92">
        <f>SUMIF($B$6:$B65,"l. wsiad.",Q$6:Q65)</f>
        <v>0</v>
      </c>
      <c r="R67" s="92">
        <f>SUMIF($B$6:$B65,"l. wsiad.",R$6:R65)</f>
        <v>9</v>
      </c>
      <c r="S67" s="92">
        <f>SUMIF($B$6:$B65,"l. wsiad.",S$6:S65)</f>
        <v>12</v>
      </c>
      <c r="T67" s="92">
        <f>SUMIF($B$6:$B65,"l. wsiad.",T$6:T65)</f>
        <v>2</v>
      </c>
      <c r="U67" s="92">
        <f>SUMIF($B$6:$B65,"l. wsiad.",U$6:U65)</f>
        <v>0</v>
      </c>
      <c r="V67" s="92">
        <f>SUMIF($B$6:$B65,"l. wsiad.",V$6:V65)</f>
        <v>0</v>
      </c>
      <c r="W67" s="94">
        <f>SUMIF($B$6:$B65,"l. wsiad.",W$6:W65)</f>
        <v>2</v>
      </c>
      <c r="X67" s="95">
        <f>SUMIF($B$6:$B65,"l. wsiad.",X$6:X65)</f>
        <v>0</v>
      </c>
      <c r="Y67" s="96">
        <f>SUMIF($B$6:$B65,"l. wsiad.",Y$6:Y65)</f>
        <v>2</v>
      </c>
      <c r="Z67" s="96">
        <f>SUMIF($B$6:$B65,"l. wsiad.",Z$6:Z65)</f>
        <v>0</v>
      </c>
      <c r="AA67" s="96">
        <f>SUMIF($B$6:$B65,"l. wsiad.",AA$6:AA65)</f>
        <v>0</v>
      </c>
      <c r="AB67" s="96">
        <f>SUMIF($B$6:$B65,"l. wsiad.",AB$6:AB65)</f>
        <v>0</v>
      </c>
      <c r="AC67" s="97"/>
      <c r="AD67" s="98" t="str">
        <f>"Σ: "&amp;SUM(C67:AC67)</f>
        <v>Σ: 211</v>
      </c>
      <c r="AG67" s="274" t="str">
        <f t="shared" si="14"/>
        <v>-</v>
      </c>
    </row>
    <row r="68" spans="1:33" x14ac:dyDescent="0.2">
      <c r="C68" s="113">
        <v>111</v>
      </c>
      <c r="D68" s="113">
        <v>73</v>
      </c>
      <c r="E68" s="113">
        <v>110</v>
      </c>
      <c r="F68" s="113">
        <v>88</v>
      </c>
      <c r="G68" s="113">
        <v>70</v>
      </c>
      <c r="H68" s="113">
        <v>78</v>
      </c>
      <c r="I68" s="113">
        <v>67</v>
      </c>
      <c r="J68" s="113">
        <v>737</v>
      </c>
      <c r="K68" s="113">
        <v>670</v>
      </c>
      <c r="L68" s="113">
        <v>57</v>
      </c>
      <c r="M68" s="113">
        <v>58</v>
      </c>
      <c r="N68" s="113">
        <v>59</v>
      </c>
      <c r="O68" s="113">
        <v>48</v>
      </c>
      <c r="P68" s="113">
        <v>103</v>
      </c>
      <c r="Q68" s="113">
        <v>61</v>
      </c>
      <c r="R68" s="113">
        <v>120</v>
      </c>
      <c r="S68" s="113">
        <v>34</v>
      </c>
      <c r="T68" s="113">
        <v>330</v>
      </c>
      <c r="U68" s="113">
        <v>370</v>
      </c>
      <c r="V68" s="113" t="s">
        <v>61</v>
      </c>
      <c r="W68" s="113">
        <v>104</v>
      </c>
      <c r="X68" s="113">
        <v>37</v>
      </c>
      <c r="Y68" s="113">
        <v>38</v>
      </c>
      <c r="Z68" s="113">
        <v>44</v>
      </c>
      <c r="AA68" s="113">
        <v>450</v>
      </c>
      <c r="AB68" s="113">
        <v>47</v>
      </c>
      <c r="AC68" s="113">
        <v>24</v>
      </c>
      <c r="AG68" s="276">
        <f>SUM(AG8:AG67)</f>
        <v>29</v>
      </c>
    </row>
  </sheetData>
  <mergeCells count="10">
    <mergeCell ref="A38:A40"/>
    <mergeCell ref="A44:A46"/>
    <mergeCell ref="A50:A52"/>
    <mergeCell ref="A56:A58"/>
    <mergeCell ref="A62:A64"/>
    <mergeCell ref="A8:A10"/>
    <mergeCell ref="A14:A16"/>
    <mergeCell ref="A20:A22"/>
    <mergeCell ref="A26:A28"/>
    <mergeCell ref="A32:A34"/>
  </mergeCells>
  <conditionalFormatting sqref="C8:AC8">
    <cfRule type="cellIs" dxfId="119" priority="20" operator="equal">
      <formula>$AE8</formula>
    </cfRule>
  </conditionalFormatting>
  <conditionalFormatting sqref="C44:AC44">
    <cfRule type="cellIs" dxfId="118" priority="14" operator="equal">
      <formula>$AE44</formula>
    </cfRule>
  </conditionalFormatting>
  <conditionalFormatting sqref="C50:H50 M50:V50">
    <cfRule type="cellIs" dxfId="117" priority="13" operator="equal">
      <formula>$AE50</formula>
    </cfRule>
  </conditionalFormatting>
  <conditionalFormatting sqref="C56:H56 M56:AC56">
    <cfRule type="cellIs" dxfId="116" priority="12" operator="equal">
      <formula>$AE56</formula>
    </cfRule>
  </conditionalFormatting>
  <conditionalFormatting sqref="F62:H62 M62:AC62">
    <cfRule type="cellIs" dxfId="115" priority="11" operator="equal">
      <formula>$AE62</formula>
    </cfRule>
  </conditionalFormatting>
  <conditionalFormatting sqref="C14:AC14">
    <cfRule type="cellIs" dxfId="114" priority="10" operator="equal">
      <formula>$AE14</formula>
    </cfRule>
  </conditionalFormatting>
  <conditionalFormatting sqref="C20:AC20">
    <cfRule type="cellIs" dxfId="113" priority="9" operator="equal">
      <formula>$AE20</formula>
    </cfRule>
  </conditionalFormatting>
  <conditionalFormatting sqref="C26:AC26">
    <cfRule type="cellIs" dxfId="112" priority="8" operator="equal">
      <formula>$AE26</formula>
    </cfRule>
  </conditionalFormatting>
  <conditionalFormatting sqref="C32:AC32">
    <cfRule type="cellIs" dxfId="111" priority="7" operator="equal">
      <formula>$AE32</formula>
    </cfRule>
  </conditionalFormatting>
  <conditionalFormatting sqref="C38:AC38">
    <cfRule type="cellIs" dxfId="110" priority="6" operator="equal">
      <formula>$AE38</formula>
    </cfRule>
  </conditionalFormatting>
  <conditionalFormatting sqref="W50:AC50">
    <cfRule type="cellIs" dxfId="109" priority="5" operator="equal">
      <formula>$AE50</formula>
    </cfRule>
  </conditionalFormatting>
  <conditionalFormatting sqref="I50:L50">
    <cfRule type="cellIs" dxfId="108" priority="4" operator="equal">
      <formula>$AE50</formula>
    </cfRule>
  </conditionalFormatting>
  <conditionalFormatting sqref="I56:L56">
    <cfRule type="cellIs" dxfId="107" priority="3" operator="equal">
      <formula>$AE56</formula>
    </cfRule>
  </conditionalFormatting>
  <conditionalFormatting sqref="I62:L62">
    <cfRule type="cellIs" dxfId="106" priority="2" operator="equal">
      <formula>$AE62</formula>
    </cfRule>
  </conditionalFormatting>
  <conditionalFormatting sqref="C62:E62">
    <cfRule type="cellIs" dxfId="105" priority="1" operator="equal">
      <formula>$AE62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zoomScale="110" zoomScaleNormal="110" workbookViewId="0">
      <pane ySplit="5" topLeftCell="A6" activePane="bottomLeft" state="frozen"/>
      <selection activeCell="AB52" sqref="AB52"/>
      <selection pane="bottomLeft" activeCell="F26" sqref="F26"/>
    </sheetView>
  </sheetViews>
  <sheetFormatPr defaultRowHeight="15" x14ac:dyDescent="0.2"/>
  <cols>
    <col min="1" max="1" width="10.7109375" style="1" customWidth="1"/>
    <col min="2" max="2" width="7.7109375" style="1" customWidth="1"/>
    <col min="3" max="27" width="4.42578125" style="1" customWidth="1"/>
    <col min="28" max="28" width="14.140625" style="1" customWidth="1"/>
    <col min="29" max="29" width="6" style="1" hidden="1" customWidth="1"/>
    <col min="30" max="16384" width="9.140625" style="1"/>
  </cols>
  <sheetData>
    <row r="1" spans="1:31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5" t="s">
        <v>90</v>
      </c>
      <c r="Q1" s="5"/>
      <c r="R1" s="5"/>
      <c r="S1" s="5"/>
      <c r="T1" s="6"/>
      <c r="U1" s="6"/>
      <c r="V1" s="6"/>
      <c r="W1" s="6"/>
      <c r="X1" s="3"/>
      <c r="Y1" s="6"/>
      <c r="Z1" s="6"/>
      <c r="AA1" s="3"/>
      <c r="AB1" s="7"/>
      <c r="AE1" s="274"/>
    </row>
    <row r="2" spans="1:31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1"/>
      <c r="S2" s="11"/>
      <c r="T2" s="12"/>
      <c r="U2" s="12"/>
      <c r="V2" s="12"/>
      <c r="W2" s="12"/>
      <c r="X2" s="9"/>
      <c r="Y2" s="12"/>
      <c r="Z2" s="12"/>
      <c r="AA2" s="9"/>
      <c r="AB2" s="13"/>
      <c r="AE2" s="274"/>
    </row>
    <row r="3" spans="1:31" ht="21.95" customHeight="1" thickBot="1" x14ac:dyDescent="0.25">
      <c r="A3" s="8" t="s">
        <v>0</v>
      </c>
      <c r="B3" s="14">
        <v>3</v>
      </c>
      <c r="C3" s="12" t="s">
        <v>89</v>
      </c>
      <c r="D3" s="12"/>
      <c r="E3" s="12"/>
      <c r="F3" s="12"/>
      <c r="G3" s="12"/>
      <c r="H3" s="12"/>
      <c r="I3" s="12"/>
      <c r="J3" s="12"/>
      <c r="K3" s="9"/>
      <c r="L3" s="9"/>
      <c r="M3" s="9"/>
      <c r="N3" s="9"/>
      <c r="O3" s="10"/>
      <c r="P3" s="15" t="s">
        <v>88</v>
      </c>
      <c r="Q3" s="15"/>
      <c r="R3" s="15"/>
      <c r="S3" s="15"/>
      <c r="T3" s="12"/>
      <c r="U3" s="12"/>
      <c r="V3" s="12"/>
      <c r="W3" s="12"/>
      <c r="X3" s="9"/>
      <c r="Y3" s="12"/>
      <c r="Z3" s="12"/>
      <c r="AA3" s="9"/>
      <c r="AB3" s="13"/>
      <c r="AE3" s="274"/>
    </row>
    <row r="4" spans="1:31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9"/>
      <c r="L4" s="19"/>
      <c r="M4" s="19"/>
      <c r="N4" s="19"/>
      <c r="O4" s="20"/>
      <c r="P4" s="21"/>
      <c r="Q4" s="21"/>
      <c r="R4" s="21"/>
      <c r="S4" s="21"/>
      <c r="T4" s="18"/>
      <c r="U4" s="18"/>
      <c r="V4" s="18"/>
      <c r="W4" s="18"/>
      <c r="X4" s="19"/>
      <c r="Y4" s="18"/>
      <c r="Z4" s="18"/>
      <c r="AA4" s="19"/>
      <c r="AB4" s="22"/>
      <c r="AE4" s="274"/>
    </row>
    <row r="5" spans="1:31" ht="117" customHeight="1" thickBot="1" x14ac:dyDescent="0.25">
      <c r="A5" s="47" t="s">
        <v>53</v>
      </c>
      <c r="B5" s="32" t="s">
        <v>1</v>
      </c>
      <c r="C5" s="38" t="s">
        <v>16</v>
      </c>
      <c r="D5" s="39" t="s">
        <v>87</v>
      </c>
      <c r="E5" s="33" t="s">
        <v>86</v>
      </c>
      <c r="F5" s="36" t="s">
        <v>85</v>
      </c>
      <c r="G5" s="36" t="s">
        <v>84</v>
      </c>
      <c r="H5" s="36" t="s">
        <v>83</v>
      </c>
      <c r="I5" s="36" t="s">
        <v>82</v>
      </c>
      <c r="J5" s="36" t="s">
        <v>44</v>
      </c>
      <c r="K5" s="36" t="s">
        <v>45</v>
      </c>
      <c r="L5" s="32" t="s">
        <v>24</v>
      </c>
      <c r="M5" s="33" t="s">
        <v>81</v>
      </c>
      <c r="N5" s="33" t="s">
        <v>26</v>
      </c>
      <c r="O5" s="36" t="s">
        <v>80</v>
      </c>
      <c r="P5" s="36" t="s">
        <v>28</v>
      </c>
      <c r="Q5" s="36" t="s">
        <v>29</v>
      </c>
      <c r="R5" s="36" t="s">
        <v>11</v>
      </c>
      <c r="S5" s="45" t="s">
        <v>30</v>
      </c>
      <c r="T5" s="46" t="s">
        <v>31</v>
      </c>
      <c r="U5" s="46" t="s">
        <v>30</v>
      </c>
      <c r="V5" s="33" t="s">
        <v>32</v>
      </c>
      <c r="W5" s="36" t="s">
        <v>33</v>
      </c>
      <c r="X5" s="37" t="s">
        <v>52</v>
      </c>
      <c r="Y5" s="36" t="s">
        <v>39</v>
      </c>
      <c r="Z5" s="33" t="s">
        <v>36</v>
      </c>
      <c r="AA5" s="224" t="s">
        <v>37</v>
      </c>
      <c r="AB5" s="65" t="s">
        <v>54</v>
      </c>
      <c r="AC5" s="23" t="s">
        <v>2</v>
      </c>
      <c r="AE5" s="275" t="s">
        <v>106</v>
      </c>
    </row>
    <row r="6" spans="1:31" ht="15.6" customHeight="1" x14ac:dyDescent="0.2">
      <c r="A6" s="48"/>
      <c r="B6" s="30" t="s">
        <v>3</v>
      </c>
      <c r="C6" s="187"/>
      <c r="D6" s="51">
        <v>0</v>
      </c>
      <c r="E6" s="186"/>
      <c r="F6" s="53" t="s">
        <v>65</v>
      </c>
      <c r="G6" s="53" t="s">
        <v>65</v>
      </c>
      <c r="H6" s="53" t="s">
        <v>65</v>
      </c>
      <c r="I6" s="53" t="s">
        <v>65</v>
      </c>
      <c r="J6" s="53" t="s">
        <v>65</v>
      </c>
      <c r="K6" s="53" t="s">
        <v>65</v>
      </c>
      <c r="L6" s="208" t="s">
        <v>65</v>
      </c>
      <c r="M6" s="141">
        <v>0</v>
      </c>
      <c r="N6" s="52" t="s">
        <v>65</v>
      </c>
      <c r="O6" s="53" t="s">
        <v>65</v>
      </c>
      <c r="P6" s="53" t="s">
        <v>65</v>
      </c>
      <c r="Q6" s="53" t="s">
        <v>65</v>
      </c>
      <c r="R6" s="53" t="s">
        <v>65</v>
      </c>
      <c r="S6" s="54" t="s">
        <v>65</v>
      </c>
      <c r="T6" s="55" t="s">
        <v>65</v>
      </c>
      <c r="U6" s="55" t="s">
        <v>65</v>
      </c>
      <c r="V6" s="52" t="s">
        <v>65</v>
      </c>
      <c r="W6" s="53" t="s">
        <v>65</v>
      </c>
      <c r="X6" s="53" t="s">
        <v>65</v>
      </c>
      <c r="Y6" s="53" t="s">
        <v>65</v>
      </c>
      <c r="Z6" s="52" t="s">
        <v>65</v>
      </c>
      <c r="AA6" s="212" t="s">
        <v>65</v>
      </c>
      <c r="AB6" s="66" t="s">
        <v>8</v>
      </c>
      <c r="AC6" s="24"/>
      <c r="AE6" s="274" t="str">
        <f t="shared" ref="AE6:AE56" si="0">IF($B5="l. wsiad.",SUM(E5,X6,Y5:Z5),"-")</f>
        <v>-</v>
      </c>
    </row>
    <row r="7" spans="1:31" ht="15.6" customHeight="1" x14ac:dyDescent="0.2">
      <c r="A7" s="49">
        <v>8.17</v>
      </c>
      <c r="B7" s="31" t="s">
        <v>4</v>
      </c>
      <c r="C7" s="57">
        <v>0</v>
      </c>
      <c r="D7" s="58">
        <v>0</v>
      </c>
      <c r="E7" s="211" t="s">
        <v>65</v>
      </c>
      <c r="F7" s="60" t="s">
        <v>65</v>
      </c>
      <c r="G7" s="60" t="s">
        <v>65</v>
      </c>
      <c r="H7" s="60" t="s">
        <v>65</v>
      </c>
      <c r="I7" s="60" t="s">
        <v>65</v>
      </c>
      <c r="J7" s="60" t="s">
        <v>65</v>
      </c>
      <c r="K7" s="60" t="s">
        <v>65</v>
      </c>
      <c r="L7" s="205" t="s">
        <v>65</v>
      </c>
      <c r="M7" s="151" t="s">
        <v>65</v>
      </c>
      <c r="N7" s="59" t="s">
        <v>65</v>
      </c>
      <c r="O7" s="60" t="s">
        <v>65</v>
      </c>
      <c r="P7" s="60" t="s">
        <v>65</v>
      </c>
      <c r="Q7" s="60" t="s">
        <v>65</v>
      </c>
      <c r="R7" s="60" t="s">
        <v>65</v>
      </c>
      <c r="S7" s="61" t="s">
        <v>65</v>
      </c>
      <c r="T7" s="62" t="s">
        <v>65</v>
      </c>
      <c r="U7" s="62" t="s">
        <v>65</v>
      </c>
      <c r="V7" s="59" t="s">
        <v>65</v>
      </c>
      <c r="W7" s="60" t="s">
        <v>65</v>
      </c>
      <c r="X7" s="60" t="s">
        <v>65</v>
      </c>
      <c r="Y7" s="60" t="s">
        <v>65</v>
      </c>
      <c r="Z7" s="59" t="s">
        <v>65</v>
      </c>
      <c r="AA7" s="210"/>
      <c r="AB7" s="67">
        <f>SUM(C7:AA7)</f>
        <v>0</v>
      </c>
      <c r="AC7" s="25"/>
      <c r="AE7" s="274" t="str">
        <f t="shared" si="0"/>
        <v>-</v>
      </c>
    </row>
    <row r="8" spans="1:31" ht="15.6" customHeight="1" x14ac:dyDescent="0.2">
      <c r="A8" s="272" t="s">
        <v>79</v>
      </c>
      <c r="B8" s="29" t="s">
        <v>5</v>
      </c>
      <c r="C8" s="159">
        <f>C7</f>
        <v>0</v>
      </c>
      <c r="D8" s="78">
        <f>C8-D6+D7</f>
        <v>0</v>
      </c>
      <c r="E8" s="73" t="s">
        <v>65</v>
      </c>
      <c r="F8" s="74" t="s">
        <v>65</v>
      </c>
      <c r="G8" s="74" t="s">
        <v>65</v>
      </c>
      <c r="H8" s="74" t="s">
        <v>65</v>
      </c>
      <c r="I8" s="74" t="s">
        <v>65</v>
      </c>
      <c r="J8" s="74" t="s">
        <v>65</v>
      </c>
      <c r="K8" s="74" t="s">
        <v>65</v>
      </c>
      <c r="L8" s="203" t="s">
        <v>65</v>
      </c>
      <c r="M8" s="161">
        <f>D8-M6</f>
        <v>0</v>
      </c>
      <c r="N8" s="73" t="s">
        <v>65</v>
      </c>
      <c r="O8" s="74" t="s">
        <v>65</v>
      </c>
      <c r="P8" s="74" t="s">
        <v>65</v>
      </c>
      <c r="Q8" s="74" t="s">
        <v>65</v>
      </c>
      <c r="R8" s="74" t="s">
        <v>65</v>
      </c>
      <c r="S8" s="71" t="s">
        <v>65</v>
      </c>
      <c r="T8" s="72" t="s">
        <v>65</v>
      </c>
      <c r="U8" s="72" t="s">
        <v>65</v>
      </c>
      <c r="V8" s="73" t="s">
        <v>65</v>
      </c>
      <c r="W8" s="74" t="s">
        <v>65</v>
      </c>
      <c r="X8" s="74" t="s">
        <v>65</v>
      </c>
      <c r="Y8" s="74" t="s">
        <v>65</v>
      </c>
      <c r="Z8" s="73" t="s">
        <v>65</v>
      </c>
      <c r="AA8" s="74" t="s">
        <v>65</v>
      </c>
      <c r="AB8" s="68"/>
      <c r="AC8" s="26">
        <f>MAX(C8:AA8)</f>
        <v>0</v>
      </c>
      <c r="AE8" s="274">
        <f t="shared" si="0"/>
        <v>0</v>
      </c>
    </row>
    <row r="9" spans="1:31" ht="15.6" customHeight="1" x14ac:dyDescent="0.25">
      <c r="A9" s="273"/>
      <c r="B9" s="200" t="s">
        <v>6</v>
      </c>
      <c r="C9" s="202"/>
      <c r="D9" s="221"/>
      <c r="E9" s="214"/>
      <c r="F9" s="215" t="s">
        <v>65</v>
      </c>
      <c r="G9" s="216"/>
      <c r="H9" s="216"/>
      <c r="I9" s="216"/>
      <c r="J9" s="216"/>
      <c r="K9" s="216"/>
      <c r="L9" s="190"/>
      <c r="M9" s="197">
        <v>8.2200000000000006</v>
      </c>
      <c r="N9" s="214"/>
      <c r="O9" s="216"/>
      <c r="P9" s="215" t="s">
        <v>65</v>
      </c>
      <c r="Q9" s="216"/>
      <c r="R9" s="216"/>
      <c r="S9" s="219"/>
      <c r="T9" s="218" t="s">
        <v>65</v>
      </c>
      <c r="U9" s="217"/>
      <c r="V9" s="214"/>
      <c r="W9" s="216"/>
      <c r="X9" s="216"/>
      <c r="Y9" s="215" t="s">
        <v>65</v>
      </c>
      <c r="Z9" s="214"/>
      <c r="AA9" s="222" t="s">
        <v>65</v>
      </c>
      <c r="AB9" s="69">
        <v>0.05</v>
      </c>
      <c r="AC9" s="25"/>
      <c r="AE9" s="274" t="str">
        <f t="shared" si="0"/>
        <v>-</v>
      </c>
    </row>
    <row r="10" spans="1:31" ht="15.6" customHeight="1" x14ac:dyDescent="0.25">
      <c r="A10" s="273"/>
      <c r="B10" s="200" t="s">
        <v>7</v>
      </c>
      <c r="C10" s="199">
        <v>8.17</v>
      </c>
      <c r="D10" s="221"/>
      <c r="E10" s="220" t="s">
        <v>65</v>
      </c>
      <c r="F10" s="215" t="s">
        <v>65</v>
      </c>
      <c r="G10" s="216"/>
      <c r="H10" s="216"/>
      <c r="I10" s="216"/>
      <c r="J10" s="216"/>
      <c r="K10" s="216"/>
      <c r="L10" s="190"/>
      <c r="M10" s="197" t="s">
        <v>65</v>
      </c>
      <c r="N10" s="214"/>
      <c r="O10" s="216"/>
      <c r="P10" s="215" t="s">
        <v>65</v>
      </c>
      <c r="Q10" s="216"/>
      <c r="R10" s="216"/>
      <c r="S10" s="219"/>
      <c r="T10" s="218" t="s">
        <v>65</v>
      </c>
      <c r="U10" s="217"/>
      <c r="V10" s="214"/>
      <c r="W10" s="216"/>
      <c r="X10" s="216"/>
      <c r="Y10" s="215" t="s">
        <v>65</v>
      </c>
      <c r="Z10" s="214"/>
      <c r="AA10" s="213"/>
      <c r="AB10" s="68"/>
      <c r="AC10" s="27"/>
      <c r="AE10" s="274" t="str">
        <f t="shared" si="0"/>
        <v>-</v>
      </c>
    </row>
    <row r="11" spans="1:31" ht="15.6" customHeight="1" thickBot="1" x14ac:dyDescent="0.25">
      <c r="A11" s="50">
        <v>227</v>
      </c>
      <c r="B11" s="34" t="s">
        <v>9</v>
      </c>
      <c r="C11" s="119"/>
      <c r="D11" s="120"/>
      <c r="E11" s="120"/>
      <c r="F11" s="120"/>
      <c r="G11" s="120"/>
      <c r="H11" s="120"/>
      <c r="I11" s="120"/>
      <c r="J11" s="120"/>
      <c r="K11" s="120"/>
      <c r="L11" s="189"/>
      <c r="M11" s="189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1"/>
      <c r="AB11" s="70"/>
      <c r="AC11" s="28"/>
      <c r="AE11" s="274" t="str">
        <f t="shared" si="0"/>
        <v>-</v>
      </c>
    </row>
    <row r="12" spans="1:31" x14ac:dyDescent="0.2">
      <c r="A12" s="48"/>
      <c r="B12" s="30" t="s">
        <v>3</v>
      </c>
      <c r="C12" s="187"/>
      <c r="D12" s="51" t="s">
        <v>65</v>
      </c>
      <c r="E12" s="186"/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3</v>
      </c>
      <c r="L12" s="208">
        <v>2</v>
      </c>
      <c r="M12" s="141">
        <v>0</v>
      </c>
      <c r="N12" s="52">
        <v>0</v>
      </c>
      <c r="O12" s="53">
        <v>0</v>
      </c>
      <c r="P12" s="53">
        <v>0</v>
      </c>
      <c r="Q12" s="53">
        <v>0</v>
      </c>
      <c r="R12" s="53">
        <v>0</v>
      </c>
      <c r="S12" s="54" t="s">
        <v>65</v>
      </c>
      <c r="T12" s="55" t="s">
        <v>65</v>
      </c>
      <c r="U12" s="55" t="s">
        <v>65</v>
      </c>
      <c r="V12" s="52">
        <v>0</v>
      </c>
      <c r="W12" s="53">
        <v>1</v>
      </c>
      <c r="X12" s="53">
        <v>1</v>
      </c>
      <c r="Y12" s="53">
        <v>0</v>
      </c>
      <c r="Z12" s="52">
        <v>0</v>
      </c>
      <c r="AA12" s="212">
        <v>0</v>
      </c>
      <c r="AB12" s="66" t="s">
        <v>8</v>
      </c>
      <c r="AC12" s="24"/>
      <c r="AE12" s="274" t="str">
        <f t="shared" si="0"/>
        <v>-</v>
      </c>
    </row>
    <row r="13" spans="1:31" x14ac:dyDescent="0.2">
      <c r="A13" s="49">
        <v>8.43</v>
      </c>
      <c r="B13" s="31" t="s">
        <v>4</v>
      </c>
      <c r="C13" s="57" t="s">
        <v>65</v>
      </c>
      <c r="D13" s="58" t="s">
        <v>65</v>
      </c>
      <c r="E13" s="211">
        <v>0</v>
      </c>
      <c r="F13" s="60">
        <v>2</v>
      </c>
      <c r="G13" s="60">
        <v>1</v>
      </c>
      <c r="H13" s="60">
        <v>1</v>
      </c>
      <c r="I13" s="60">
        <v>1</v>
      </c>
      <c r="J13" s="60">
        <v>0</v>
      </c>
      <c r="K13" s="60">
        <v>0</v>
      </c>
      <c r="L13" s="205">
        <v>1</v>
      </c>
      <c r="M13" s="151">
        <v>0</v>
      </c>
      <c r="N13" s="59">
        <v>1</v>
      </c>
      <c r="O13" s="60">
        <v>0</v>
      </c>
      <c r="P13" s="60">
        <v>0</v>
      </c>
      <c r="Q13" s="60">
        <v>0</v>
      </c>
      <c r="R13" s="60">
        <v>0</v>
      </c>
      <c r="S13" s="61" t="s">
        <v>65</v>
      </c>
      <c r="T13" s="62" t="s">
        <v>65</v>
      </c>
      <c r="U13" s="62" t="s">
        <v>65</v>
      </c>
      <c r="V13" s="59">
        <v>0</v>
      </c>
      <c r="W13" s="60">
        <v>0</v>
      </c>
      <c r="X13" s="60">
        <v>0</v>
      </c>
      <c r="Y13" s="60">
        <v>0</v>
      </c>
      <c r="Z13" s="59">
        <v>0</v>
      </c>
      <c r="AA13" s="210"/>
      <c r="AB13" s="67">
        <f>SUM(C13:AA13)</f>
        <v>7</v>
      </c>
      <c r="AC13" s="25"/>
      <c r="AE13" s="274" t="str">
        <f t="shared" si="0"/>
        <v>-</v>
      </c>
    </row>
    <row r="14" spans="1:31" x14ac:dyDescent="0.2">
      <c r="A14" s="272" t="s">
        <v>75</v>
      </c>
      <c r="B14" s="29" t="s">
        <v>5</v>
      </c>
      <c r="C14" s="159" t="s">
        <v>65</v>
      </c>
      <c r="D14" s="78" t="s">
        <v>65</v>
      </c>
      <c r="E14" s="73">
        <f>E13</f>
        <v>0</v>
      </c>
      <c r="F14" s="74">
        <f t="shared" ref="F14:R14" si="1">E14-F12+F13</f>
        <v>2</v>
      </c>
      <c r="G14" s="74">
        <f t="shared" si="1"/>
        <v>3</v>
      </c>
      <c r="H14" s="74">
        <f t="shared" si="1"/>
        <v>4</v>
      </c>
      <c r="I14" s="74">
        <f t="shared" si="1"/>
        <v>5</v>
      </c>
      <c r="J14" s="74">
        <f t="shared" si="1"/>
        <v>5</v>
      </c>
      <c r="K14" s="74">
        <f t="shared" si="1"/>
        <v>2</v>
      </c>
      <c r="L14" s="162">
        <f t="shared" si="1"/>
        <v>1</v>
      </c>
      <c r="M14" s="223">
        <f t="shared" si="1"/>
        <v>1</v>
      </c>
      <c r="N14" s="73">
        <f t="shared" si="1"/>
        <v>2</v>
      </c>
      <c r="O14" s="74">
        <f t="shared" si="1"/>
        <v>2</v>
      </c>
      <c r="P14" s="74">
        <f t="shared" si="1"/>
        <v>2</v>
      </c>
      <c r="Q14" s="74">
        <f t="shared" si="1"/>
        <v>2</v>
      </c>
      <c r="R14" s="74">
        <f t="shared" si="1"/>
        <v>2</v>
      </c>
      <c r="S14" s="71" t="s">
        <v>65</v>
      </c>
      <c r="T14" s="72" t="s">
        <v>65</v>
      </c>
      <c r="U14" s="72" t="s">
        <v>65</v>
      </c>
      <c r="V14" s="73">
        <f>R14-V12+V13</f>
        <v>2</v>
      </c>
      <c r="W14" s="74">
        <f>V14-W12+W13</f>
        <v>1</v>
      </c>
      <c r="X14" s="74">
        <f>W14-X12+X13</f>
        <v>0</v>
      </c>
      <c r="Y14" s="74">
        <f>X14-Y12+Y13</f>
        <v>0</v>
      </c>
      <c r="Z14" s="73">
        <f>Y14-Z12+Z13</f>
        <v>0</v>
      </c>
      <c r="AA14" s="74">
        <f>Z14-AA12+AA13</f>
        <v>0</v>
      </c>
      <c r="AB14" s="68"/>
      <c r="AC14" s="26">
        <f>MAX(C14:AA14)</f>
        <v>5</v>
      </c>
      <c r="AE14" s="274">
        <f t="shared" si="0"/>
        <v>0</v>
      </c>
    </row>
    <row r="15" spans="1:31" ht="15.75" x14ac:dyDescent="0.25">
      <c r="A15" s="273"/>
      <c r="B15" s="200" t="s">
        <v>6</v>
      </c>
      <c r="C15" s="202"/>
      <c r="D15" s="221"/>
      <c r="E15" s="214"/>
      <c r="F15" s="215">
        <v>8.43</v>
      </c>
      <c r="G15" s="216"/>
      <c r="H15" s="216"/>
      <c r="I15" s="216"/>
      <c r="J15" s="216"/>
      <c r="K15" s="216"/>
      <c r="L15" s="190"/>
      <c r="M15" s="197">
        <v>8.52</v>
      </c>
      <c r="N15" s="214"/>
      <c r="O15" s="216"/>
      <c r="P15" s="215">
        <v>8.57</v>
      </c>
      <c r="Q15" s="216"/>
      <c r="R15" s="216"/>
      <c r="S15" s="219"/>
      <c r="T15" s="218" t="s">
        <v>65</v>
      </c>
      <c r="U15" s="217"/>
      <c r="V15" s="214"/>
      <c r="W15" s="216"/>
      <c r="X15" s="216"/>
      <c r="Y15" s="215">
        <v>9.11</v>
      </c>
      <c r="Z15" s="214"/>
      <c r="AA15" s="222">
        <v>9.18</v>
      </c>
      <c r="AB15" s="69">
        <v>0.37</v>
      </c>
      <c r="AC15" s="25"/>
      <c r="AE15" s="274" t="str">
        <f t="shared" si="0"/>
        <v>-</v>
      </c>
    </row>
    <row r="16" spans="1:31" ht="15.75" x14ac:dyDescent="0.25">
      <c r="A16" s="273"/>
      <c r="B16" s="200" t="s">
        <v>7</v>
      </c>
      <c r="C16" s="199" t="s">
        <v>65</v>
      </c>
      <c r="D16" s="221"/>
      <c r="E16" s="220">
        <v>8.41</v>
      </c>
      <c r="F16" s="215">
        <v>8.43</v>
      </c>
      <c r="G16" s="216"/>
      <c r="H16" s="216"/>
      <c r="I16" s="216"/>
      <c r="J16" s="216"/>
      <c r="K16" s="216"/>
      <c r="L16" s="190"/>
      <c r="M16" s="197">
        <v>8.5399999999999991</v>
      </c>
      <c r="N16" s="214"/>
      <c r="O16" s="216"/>
      <c r="P16" s="215">
        <v>8.57</v>
      </c>
      <c r="Q16" s="216"/>
      <c r="R16" s="216"/>
      <c r="S16" s="219"/>
      <c r="T16" s="218" t="s">
        <v>65</v>
      </c>
      <c r="U16" s="217"/>
      <c r="V16" s="214"/>
      <c r="W16" s="216"/>
      <c r="X16" s="216"/>
      <c r="Y16" s="215">
        <v>9.14</v>
      </c>
      <c r="Z16" s="214"/>
      <c r="AA16" s="213"/>
      <c r="AB16" s="68"/>
      <c r="AC16" s="27"/>
      <c r="AE16" s="274" t="str">
        <f t="shared" si="0"/>
        <v>-</v>
      </c>
    </row>
    <row r="17" spans="1:31" ht="15.75" thickBot="1" x14ac:dyDescent="0.25">
      <c r="A17" s="50">
        <v>227</v>
      </c>
      <c r="B17" s="34" t="s">
        <v>9</v>
      </c>
      <c r="C17" s="119"/>
      <c r="D17" s="120"/>
      <c r="E17" s="120"/>
      <c r="F17" s="120"/>
      <c r="G17" s="120"/>
      <c r="H17" s="120"/>
      <c r="I17" s="120"/>
      <c r="J17" s="120"/>
      <c r="K17" s="120"/>
      <c r="L17" s="189"/>
      <c r="M17" s="189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1"/>
      <c r="AB17" s="70"/>
      <c r="AC17" s="28"/>
      <c r="AE17" s="274" t="str">
        <f t="shared" si="0"/>
        <v>-</v>
      </c>
    </row>
    <row r="18" spans="1:31" x14ac:dyDescent="0.2">
      <c r="A18" s="48"/>
      <c r="B18" s="30" t="s">
        <v>3</v>
      </c>
      <c r="C18" s="187"/>
      <c r="D18" s="51" t="s">
        <v>65</v>
      </c>
      <c r="E18" s="186"/>
      <c r="F18" s="53" t="s">
        <v>65</v>
      </c>
      <c r="G18" s="53" t="s">
        <v>65</v>
      </c>
      <c r="H18" s="53" t="s">
        <v>65</v>
      </c>
      <c r="I18" s="53" t="s">
        <v>65</v>
      </c>
      <c r="J18" s="53" t="s">
        <v>65</v>
      </c>
      <c r="K18" s="53" t="s">
        <v>65</v>
      </c>
      <c r="L18" s="208" t="s">
        <v>65</v>
      </c>
      <c r="M18" s="141" t="s">
        <v>65</v>
      </c>
      <c r="N18" s="52">
        <v>1</v>
      </c>
      <c r="O18" s="53">
        <v>1</v>
      </c>
      <c r="P18" s="53">
        <v>1</v>
      </c>
      <c r="Q18" s="53">
        <v>0</v>
      </c>
      <c r="R18" s="53">
        <v>0</v>
      </c>
      <c r="S18" s="54" t="s">
        <v>65</v>
      </c>
      <c r="T18" s="55" t="s">
        <v>65</v>
      </c>
      <c r="U18" s="55" t="s">
        <v>65</v>
      </c>
      <c r="V18" s="52">
        <v>2</v>
      </c>
      <c r="W18" s="53">
        <v>3</v>
      </c>
      <c r="X18" s="53">
        <v>0</v>
      </c>
      <c r="Y18" s="53">
        <v>1</v>
      </c>
      <c r="Z18" s="52" t="s">
        <v>65</v>
      </c>
      <c r="AA18" s="212" t="s">
        <v>65</v>
      </c>
      <c r="AB18" s="66" t="s">
        <v>8</v>
      </c>
      <c r="AC18" s="24"/>
      <c r="AE18" s="274" t="str">
        <f t="shared" si="0"/>
        <v>-</v>
      </c>
    </row>
    <row r="19" spans="1:31" x14ac:dyDescent="0.2">
      <c r="A19" s="49">
        <v>10.02</v>
      </c>
      <c r="B19" s="31" t="s">
        <v>4</v>
      </c>
      <c r="C19" s="57" t="s">
        <v>65</v>
      </c>
      <c r="D19" s="58" t="s">
        <v>65</v>
      </c>
      <c r="E19" s="211" t="s">
        <v>65</v>
      </c>
      <c r="F19" s="60" t="s">
        <v>65</v>
      </c>
      <c r="G19" s="60" t="s">
        <v>65</v>
      </c>
      <c r="H19" s="60" t="s">
        <v>65</v>
      </c>
      <c r="I19" s="60" t="s">
        <v>65</v>
      </c>
      <c r="J19" s="60" t="s">
        <v>65</v>
      </c>
      <c r="K19" s="60" t="s">
        <v>65</v>
      </c>
      <c r="L19" s="205" t="s">
        <v>65</v>
      </c>
      <c r="M19" s="151">
        <v>0</v>
      </c>
      <c r="N19" s="59">
        <v>7</v>
      </c>
      <c r="O19" s="60">
        <v>1</v>
      </c>
      <c r="P19" s="60">
        <v>0</v>
      </c>
      <c r="Q19" s="60">
        <v>0</v>
      </c>
      <c r="R19" s="60">
        <v>0</v>
      </c>
      <c r="S19" s="61" t="s">
        <v>65</v>
      </c>
      <c r="T19" s="62" t="s">
        <v>65</v>
      </c>
      <c r="U19" s="62" t="s">
        <v>65</v>
      </c>
      <c r="V19" s="59">
        <v>1</v>
      </c>
      <c r="W19" s="60">
        <v>0</v>
      </c>
      <c r="X19" s="60">
        <v>0</v>
      </c>
      <c r="Y19" s="60" t="s">
        <v>65</v>
      </c>
      <c r="Z19" s="59" t="s">
        <v>65</v>
      </c>
      <c r="AA19" s="210"/>
      <c r="AB19" s="67">
        <f>SUM(C19:AA19)</f>
        <v>9</v>
      </c>
      <c r="AC19" s="25"/>
      <c r="AE19" s="274" t="str">
        <f t="shared" si="0"/>
        <v>-</v>
      </c>
    </row>
    <row r="20" spans="1:31" x14ac:dyDescent="0.2">
      <c r="A20" s="272" t="s">
        <v>78</v>
      </c>
      <c r="B20" s="29" t="s">
        <v>5</v>
      </c>
      <c r="C20" s="159" t="s">
        <v>65</v>
      </c>
      <c r="D20" s="160" t="s">
        <v>65</v>
      </c>
      <c r="E20" s="161" t="s">
        <v>65</v>
      </c>
      <c r="F20" s="162" t="s">
        <v>65</v>
      </c>
      <c r="G20" s="162" t="s">
        <v>65</v>
      </c>
      <c r="H20" s="162" t="s">
        <v>65</v>
      </c>
      <c r="I20" s="162" t="s">
        <v>65</v>
      </c>
      <c r="J20" s="162" t="s">
        <v>65</v>
      </c>
      <c r="K20" s="162" t="s">
        <v>65</v>
      </c>
      <c r="L20" s="203" t="s">
        <v>65</v>
      </c>
      <c r="M20" s="161">
        <v>1</v>
      </c>
      <c r="N20" s="161">
        <f>M20-N18+N19</f>
        <v>7</v>
      </c>
      <c r="O20" s="162">
        <f>N20-O18+O19</f>
        <v>7</v>
      </c>
      <c r="P20" s="162">
        <f>O20-P18+P19</f>
        <v>6</v>
      </c>
      <c r="Q20" s="162">
        <f>P20-Q18+Q19</f>
        <v>6</v>
      </c>
      <c r="R20" s="162">
        <f>Q20-R18+R19</f>
        <v>6</v>
      </c>
      <c r="S20" s="163" t="s">
        <v>65</v>
      </c>
      <c r="T20" s="164" t="s">
        <v>65</v>
      </c>
      <c r="U20" s="164" t="s">
        <v>65</v>
      </c>
      <c r="V20" s="161">
        <f>R20-V18+V19</f>
        <v>5</v>
      </c>
      <c r="W20" s="162">
        <f>V20-W18+W19</f>
        <v>2</v>
      </c>
      <c r="X20" s="162">
        <f>W20-X18+X19</f>
        <v>2</v>
      </c>
      <c r="Y20" s="162">
        <f>X20-Y18</f>
        <v>1</v>
      </c>
      <c r="Z20" s="161" t="s">
        <v>65</v>
      </c>
      <c r="AA20" s="162" t="s">
        <v>65</v>
      </c>
      <c r="AB20" s="68"/>
      <c r="AC20" s="26">
        <f>MAX(C20:AA20)</f>
        <v>7</v>
      </c>
      <c r="AE20" s="274">
        <f t="shared" si="0"/>
        <v>2</v>
      </c>
    </row>
    <row r="21" spans="1:31" ht="15.75" x14ac:dyDescent="0.25">
      <c r="A21" s="273"/>
      <c r="B21" s="200" t="s">
        <v>6</v>
      </c>
      <c r="C21" s="202"/>
      <c r="D21" s="198"/>
      <c r="E21" s="191"/>
      <c r="F21" s="192" t="s">
        <v>65</v>
      </c>
      <c r="G21" s="193"/>
      <c r="H21" s="193"/>
      <c r="I21" s="193"/>
      <c r="J21" s="193"/>
      <c r="K21" s="193"/>
      <c r="L21" s="190"/>
      <c r="M21" s="197" t="s">
        <v>65</v>
      </c>
      <c r="N21" s="191"/>
      <c r="O21" s="193"/>
      <c r="P21" s="192">
        <v>10.039999999999999</v>
      </c>
      <c r="Q21" s="193"/>
      <c r="R21" s="193"/>
      <c r="S21" s="196"/>
      <c r="T21" s="195" t="s">
        <v>65</v>
      </c>
      <c r="U21" s="194"/>
      <c r="V21" s="191"/>
      <c r="W21" s="193"/>
      <c r="X21" s="193"/>
      <c r="Y21" s="192">
        <v>10.16</v>
      </c>
      <c r="Z21" s="191"/>
      <c r="AA21" s="201" t="s">
        <v>65</v>
      </c>
      <c r="AB21" s="69">
        <v>0.17</v>
      </c>
      <c r="AC21" s="25"/>
      <c r="AE21" s="274" t="str">
        <f t="shared" si="0"/>
        <v>-</v>
      </c>
    </row>
    <row r="22" spans="1:31" ht="15.75" x14ac:dyDescent="0.25">
      <c r="A22" s="273"/>
      <c r="B22" s="200" t="s">
        <v>7</v>
      </c>
      <c r="C22" s="199" t="s">
        <v>65</v>
      </c>
      <c r="D22" s="198"/>
      <c r="E22" s="197" t="s">
        <v>65</v>
      </c>
      <c r="F22" s="192" t="s">
        <v>65</v>
      </c>
      <c r="G22" s="193"/>
      <c r="H22" s="193"/>
      <c r="I22" s="193"/>
      <c r="J22" s="193"/>
      <c r="K22" s="193"/>
      <c r="L22" s="190"/>
      <c r="M22" s="197">
        <v>9.59</v>
      </c>
      <c r="N22" s="191"/>
      <c r="O22" s="193"/>
      <c r="P22" s="192">
        <v>10.039999999999999</v>
      </c>
      <c r="Q22" s="193"/>
      <c r="R22" s="193"/>
      <c r="S22" s="196"/>
      <c r="T22" s="195" t="s">
        <v>65</v>
      </c>
      <c r="U22" s="194"/>
      <c r="V22" s="191"/>
      <c r="W22" s="193"/>
      <c r="X22" s="193"/>
      <c r="Y22" s="192" t="s">
        <v>65</v>
      </c>
      <c r="Z22" s="191"/>
      <c r="AA22" s="190"/>
      <c r="AB22" s="68"/>
      <c r="AC22" s="27"/>
      <c r="AE22" s="274" t="str">
        <f t="shared" si="0"/>
        <v>-</v>
      </c>
    </row>
    <row r="23" spans="1:31" ht="15.75" thickBot="1" x14ac:dyDescent="0.25">
      <c r="A23" s="50">
        <v>227</v>
      </c>
      <c r="B23" s="34" t="s">
        <v>9</v>
      </c>
      <c r="C23" s="119" t="s">
        <v>77</v>
      </c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8"/>
      <c r="AB23" s="70"/>
      <c r="AC23" s="28"/>
      <c r="AE23" s="274" t="str">
        <f t="shared" si="0"/>
        <v>-</v>
      </c>
    </row>
    <row r="24" spans="1:31" x14ac:dyDescent="0.2">
      <c r="A24" s="48"/>
      <c r="B24" s="30" t="s">
        <v>3</v>
      </c>
      <c r="C24" s="187"/>
      <c r="D24" s="140" t="s">
        <v>65</v>
      </c>
      <c r="E24" s="209"/>
      <c r="F24" s="142">
        <v>0</v>
      </c>
      <c r="G24" s="142">
        <v>0</v>
      </c>
      <c r="H24" s="142">
        <v>0</v>
      </c>
      <c r="I24" s="142">
        <v>0</v>
      </c>
      <c r="J24" s="142">
        <v>0</v>
      </c>
      <c r="K24" s="142">
        <v>3</v>
      </c>
      <c r="L24" s="208">
        <v>4</v>
      </c>
      <c r="M24" s="141">
        <v>1</v>
      </c>
      <c r="N24" s="141">
        <v>0</v>
      </c>
      <c r="O24" s="142">
        <v>1</v>
      </c>
      <c r="P24" s="142">
        <v>1</v>
      </c>
      <c r="Q24" s="142">
        <v>0</v>
      </c>
      <c r="R24" s="142">
        <v>0</v>
      </c>
      <c r="S24" s="143">
        <v>2</v>
      </c>
      <c r="T24" s="144">
        <v>5</v>
      </c>
      <c r="U24" s="144">
        <v>0</v>
      </c>
      <c r="V24" s="141">
        <v>0</v>
      </c>
      <c r="W24" s="142">
        <v>6</v>
      </c>
      <c r="X24" s="142">
        <v>0</v>
      </c>
      <c r="Y24" s="142">
        <v>1</v>
      </c>
      <c r="Z24" s="141" t="s">
        <v>65</v>
      </c>
      <c r="AA24" s="207" t="s">
        <v>65</v>
      </c>
      <c r="AB24" s="66" t="s">
        <v>8</v>
      </c>
      <c r="AC24" s="24"/>
      <c r="AE24" s="274" t="str">
        <f t="shared" si="0"/>
        <v>-</v>
      </c>
    </row>
    <row r="25" spans="1:31" x14ac:dyDescent="0.2">
      <c r="A25" s="49">
        <v>10.57</v>
      </c>
      <c r="B25" s="31" t="s">
        <v>4</v>
      </c>
      <c r="C25" s="57" t="s">
        <v>65</v>
      </c>
      <c r="D25" s="150" t="s">
        <v>65</v>
      </c>
      <c r="E25" s="206">
        <v>6</v>
      </c>
      <c r="F25" s="152">
        <v>1</v>
      </c>
      <c r="G25" s="152">
        <v>2</v>
      </c>
      <c r="H25" s="152">
        <v>2</v>
      </c>
      <c r="I25" s="152">
        <v>0</v>
      </c>
      <c r="J25" s="152">
        <v>0</v>
      </c>
      <c r="K25" s="152">
        <v>0</v>
      </c>
      <c r="L25" s="205">
        <v>0</v>
      </c>
      <c r="M25" s="151">
        <v>1</v>
      </c>
      <c r="N25" s="151">
        <v>8</v>
      </c>
      <c r="O25" s="152">
        <v>2</v>
      </c>
      <c r="P25" s="152">
        <v>0</v>
      </c>
      <c r="Q25" s="152">
        <v>1</v>
      </c>
      <c r="R25" s="152">
        <v>0</v>
      </c>
      <c r="S25" s="153">
        <v>0</v>
      </c>
      <c r="T25" s="154">
        <v>2</v>
      </c>
      <c r="U25" s="154">
        <v>2</v>
      </c>
      <c r="V25" s="151">
        <v>0</v>
      </c>
      <c r="W25" s="152">
        <v>0</v>
      </c>
      <c r="X25" s="152">
        <v>0</v>
      </c>
      <c r="Y25" s="152" t="s">
        <v>65</v>
      </c>
      <c r="Z25" s="151" t="s">
        <v>65</v>
      </c>
      <c r="AA25" s="204"/>
      <c r="AB25" s="67">
        <f>SUM(C25:AA25)</f>
        <v>27</v>
      </c>
      <c r="AC25" s="25"/>
      <c r="AE25" s="274" t="str">
        <f t="shared" si="0"/>
        <v>-</v>
      </c>
    </row>
    <row r="26" spans="1:31" x14ac:dyDescent="0.2">
      <c r="A26" s="272" t="s">
        <v>74</v>
      </c>
      <c r="B26" s="29" t="s">
        <v>5</v>
      </c>
      <c r="C26" s="159" t="s">
        <v>65</v>
      </c>
      <c r="D26" s="160" t="s">
        <v>65</v>
      </c>
      <c r="E26" s="161">
        <f>E25</f>
        <v>6</v>
      </c>
      <c r="F26" s="162">
        <f t="shared" ref="F26:X26" si="2">E26-F24+F25</f>
        <v>7</v>
      </c>
      <c r="G26" s="162">
        <f t="shared" si="2"/>
        <v>9</v>
      </c>
      <c r="H26" s="162">
        <f t="shared" si="2"/>
        <v>11</v>
      </c>
      <c r="I26" s="162">
        <f t="shared" si="2"/>
        <v>11</v>
      </c>
      <c r="J26" s="162">
        <f t="shared" si="2"/>
        <v>11</v>
      </c>
      <c r="K26" s="162">
        <f t="shared" si="2"/>
        <v>8</v>
      </c>
      <c r="L26" s="203">
        <f t="shared" si="2"/>
        <v>4</v>
      </c>
      <c r="M26" s="161">
        <f t="shared" si="2"/>
        <v>4</v>
      </c>
      <c r="N26" s="161">
        <f t="shared" si="2"/>
        <v>12</v>
      </c>
      <c r="O26" s="162">
        <f t="shared" si="2"/>
        <v>13</v>
      </c>
      <c r="P26" s="162">
        <f t="shared" si="2"/>
        <v>12</v>
      </c>
      <c r="Q26" s="162">
        <f t="shared" si="2"/>
        <v>13</v>
      </c>
      <c r="R26" s="162">
        <f t="shared" si="2"/>
        <v>13</v>
      </c>
      <c r="S26" s="163">
        <f t="shared" si="2"/>
        <v>11</v>
      </c>
      <c r="T26" s="164">
        <f t="shared" si="2"/>
        <v>8</v>
      </c>
      <c r="U26" s="164">
        <f t="shared" si="2"/>
        <v>10</v>
      </c>
      <c r="V26" s="161">
        <f t="shared" si="2"/>
        <v>10</v>
      </c>
      <c r="W26" s="162">
        <f t="shared" si="2"/>
        <v>4</v>
      </c>
      <c r="X26" s="162">
        <f t="shared" si="2"/>
        <v>4</v>
      </c>
      <c r="Y26" s="162">
        <f>X26-Y24</f>
        <v>3</v>
      </c>
      <c r="Z26" s="161" t="s">
        <v>65</v>
      </c>
      <c r="AA26" s="162" t="s">
        <v>65</v>
      </c>
      <c r="AB26" s="68"/>
      <c r="AC26" s="26">
        <f>MAX(C26:AA26)</f>
        <v>13</v>
      </c>
      <c r="AE26" s="274">
        <f t="shared" si="0"/>
        <v>10</v>
      </c>
    </row>
    <row r="27" spans="1:31" ht="15.75" x14ac:dyDescent="0.25">
      <c r="A27" s="273"/>
      <c r="B27" s="200" t="s">
        <v>6</v>
      </c>
      <c r="C27" s="202"/>
      <c r="D27" s="198"/>
      <c r="E27" s="191"/>
      <c r="F27" s="192">
        <v>10.56</v>
      </c>
      <c r="G27" s="193"/>
      <c r="H27" s="193"/>
      <c r="I27" s="193"/>
      <c r="J27" s="193"/>
      <c r="K27" s="193"/>
      <c r="L27" s="190"/>
      <c r="M27" s="197">
        <v>11.09</v>
      </c>
      <c r="N27" s="191"/>
      <c r="O27" s="193"/>
      <c r="P27" s="192">
        <v>11.11</v>
      </c>
      <c r="Q27" s="193"/>
      <c r="R27" s="193"/>
      <c r="S27" s="196"/>
      <c r="T27" s="195">
        <v>11.19</v>
      </c>
      <c r="U27" s="194"/>
      <c r="V27" s="191"/>
      <c r="W27" s="193"/>
      <c r="X27" s="193"/>
      <c r="Y27" s="192">
        <v>11.3</v>
      </c>
      <c r="Z27" s="191"/>
      <c r="AA27" s="201" t="s">
        <v>65</v>
      </c>
      <c r="AB27" s="69">
        <v>0.35</v>
      </c>
      <c r="AC27" s="25"/>
      <c r="AE27" s="274" t="str">
        <f t="shared" si="0"/>
        <v>-</v>
      </c>
    </row>
    <row r="28" spans="1:31" ht="15.75" x14ac:dyDescent="0.25">
      <c r="A28" s="273"/>
      <c r="B28" s="200" t="s">
        <v>7</v>
      </c>
      <c r="C28" s="199" t="s">
        <v>65</v>
      </c>
      <c r="D28" s="198"/>
      <c r="E28" s="197">
        <v>10.55</v>
      </c>
      <c r="F28" s="192">
        <v>10.56</v>
      </c>
      <c r="G28" s="193"/>
      <c r="H28" s="193"/>
      <c r="I28" s="193"/>
      <c r="J28" s="193"/>
      <c r="K28" s="193"/>
      <c r="L28" s="190"/>
      <c r="M28" s="197">
        <v>11.09</v>
      </c>
      <c r="N28" s="191"/>
      <c r="O28" s="193"/>
      <c r="P28" s="192">
        <v>11.11</v>
      </c>
      <c r="Q28" s="193"/>
      <c r="R28" s="193"/>
      <c r="S28" s="196"/>
      <c r="T28" s="195">
        <v>11.23</v>
      </c>
      <c r="U28" s="194"/>
      <c r="V28" s="191"/>
      <c r="W28" s="193"/>
      <c r="X28" s="193"/>
      <c r="Y28" s="192" t="s">
        <v>65</v>
      </c>
      <c r="Z28" s="191"/>
      <c r="AA28" s="190"/>
      <c r="AB28" s="68"/>
      <c r="AC28" s="27"/>
      <c r="AE28" s="274" t="str">
        <f t="shared" si="0"/>
        <v>-</v>
      </c>
    </row>
    <row r="29" spans="1:31" ht="15.75" thickBot="1" x14ac:dyDescent="0.25">
      <c r="A29" s="50">
        <v>227</v>
      </c>
      <c r="B29" s="34" t="s">
        <v>9</v>
      </c>
      <c r="C29" s="119" t="s">
        <v>76</v>
      </c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8"/>
      <c r="AB29" s="70"/>
      <c r="AC29" s="28"/>
      <c r="AE29" s="274" t="str">
        <f t="shared" si="0"/>
        <v>-</v>
      </c>
    </row>
    <row r="30" spans="1:31" x14ac:dyDescent="0.2">
      <c r="A30" s="48"/>
      <c r="B30" s="30" t="s">
        <v>3</v>
      </c>
      <c r="C30" s="187"/>
      <c r="D30" s="140" t="s">
        <v>65</v>
      </c>
      <c r="E30" s="209"/>
      <c r="F30" s="142">
        <v>0</v>
      </c>
      <c r="G30" s="142">
        <v>0</v>
      </c>
      <c r="H30" s="142">
        <v>0</v>
      </c>
      <c r="I30" s="142">
        <v>0</v>
      </c>
      <c r="J30" s="142">
        <v>0</v>
      </c>
      <c r="K30" s="142">
        <v>1</v>
      </c>
      <c r="L30" s="208">
        <v>0</v>
      </c>
      <c r="M30" s="141">
        <v>1</v>
      </c>
      <c r="N30" s="141">
        <v>2</v>
      </c>
      <c r="O30" s="142">
        <v>0</v>
      </c>
      <c r="P30" s="142">
        <v>0</v>
      </c>
      <c r="Q30" s="142">
        <v>0</v>
      </c>
      <c r="R30" s="142">
        <v>0</v>
      </c>
      <c r="S30" s="143" t="s">
        <v>65</v>
      </c>
      <c r="T30" s="144" t="s">
        <v>65</v>
      </c>
      <c r="U30" s="144" t="s">
        <v>65</v>
      </c>
      <c r="V30" s="141">
        <v>1</v>
      </c>
      <c r="W30" s="142">
        <v>1</v>
      </c>
      <c r="X30" s="142">
        <v>2</v>
      </c>
      <c r="Y30" s="142">
        <v>0</v>
      </c>
      <c r="Z30" s="141">
        <v>0</v>
      </c>
      <c r="AA30" s="207">
        <v>2</v>
      </c>
      <c r="AB30" s="66" t="s">
        <v>8</v>
      </c>
      <c r="AC30" s="24"/>
      <c r="AE30" s="274" t="str">
        <f t="shared" si="0"/>
        <v>-</v>
      </c>
    </row>
    <row r="31" spans="1:31" x14ac:dyDescent="0.2">
      <c r="A31" s="49">
        <v>12.45</v>
      </c>
      <c r="B31" s="31" t="s">
        <v>4</v>
      </c>
      <c r="C31" s="57" t="s">
        <v>65</v>
      </c>
      <c r="D31" s="150" t="s">
        <v>65</v>
      </c>
      <c r="E31" s="206">
        <v>1</v>
      </c>
      <c r="F31" s="152">
        <v>2</v>
      </c>
      <c r="G31" s="152">
        <v>1</v>
      </c>
      <c r="H31" s="152">
        <v>0</v>
      </c>
      <c r="I31" s="152">
        <v>0</v>
      </c>
      <c r="J31" s="152">
        <v>1</v>
      </c>
      <c r="K31" s="152">
        <v>0</v>
      </c>
      <c r="L31" s="205">
        <v>0</v>
      </c>
      <c r="M31" s="151">
        <v>0</v>
      </c>
      <c r="N31" s="151">
        <v>0</v>
      </c>
      <c r="O31" s="152">
        <v>5</v>
      </c>
      <c r="P31" s="152">
        <v>0</v>
      </c>
      <c r="Q31" s="152">
        <v>0</v>
      </c>
      <c r="R31" s="152">
        <v>0</v>
      </c>
      <c r="S31" s="153" t="s">
        <v>65</v>
      </c>
      <c r="T31" s="154" t="s">
        <v>65</v>
      </c>
      <c r="U31" s="154" t="s">
        <v>65</v>
      </c>
      <c r="V31" s="151">
        <v>0</v>
      </c>
      <c r="W31" s="152">
        <v>0</v>
      </c>
      <c r="X31" s="152">
        <v>0</v>
      </c>
      <c r="Y31" s="152">
        <v>0</v>
      </c>
      <c r="Z31" s="151">
        <v>0</v>
      </c>
      <c r="AA31" s="204"/>
      <c r="AB31" s="67">
        <f>SUM(C31:AA31)</f>
        <v>10</v>
      </c>
      <c r="AC31" s="25"/>
      <c r="AE31" s="274" t="str">
        <f t="shared" si="0"/>
        <v>-</v>
      </c>
    </row>
    <row r="32" spans="1:31" x14ac:dyDescent="0.2">
      <c r="A32" s="272" t="s">
        <v>75</v>
      </c>
      <c r="B32" s="29" t="s">
        <v>5</v>
      </c>
      <c r="C32" s="159" t="s">
        <v>65</v>
      </c>
      <c r="D32" s="160" t="s">
        <v>65</v>
      </c>
      <c r="E32" s="161">
        <f>E31</f>
        <v>1</v>
      </c>
      <c r="F32" s="162">
        <f t="shared" ref="F32:R32" si="3">E32-F30+F31</f>
        <v>3</v>
      </c>
      <c r="G32" s="162">
        <f t="shared" si="3"/>
        <v>4</v>
      </c>
      <c r="H32" s="162">
        <f t="shared" si="3"/>
        <v>4</v>
      </c>
      <c r="I32" s="162">
        <f t="shared" si="3"/>
        <v>4</v>
      </c>
      <c r="J32" s="162">
        <f t="shared" si="3"/>
        <v>5</v>
      </c>
      <c r="K32" s="162">
        <f t="shared" si="3"/>
        <v>4</v>
      </c>
      <c r="L32" s="203">
        <f t="shared" si="3"/>
        <v>4</v>
      </c>
      <c r="M32" s="161">
        <f t="shared" si="3"/>
        <v>3</v>
      </c>
      <c r="N32" s="161">
        <f t="shared" si="3"/>
        <v>1</v>
      </c>
      <c r="O32" s="162">
        <f t="shared" si="3"/>
        <v>6</v>
      </c>
      <c r="P32" s="162">
        <f t="shared" si="3"/>
        <v>6</v>
      </c>
      <c r="Q32" s="162">
        <f t="shared" si="3"/>
        <v>6</v>
      </c>
      <c r="R32" s="162">
        <f t="shared" si="3"/>
        <v>6</v>
      </c>
      <c r="S32" s="163" t="s">
        <v>65</v>
      </c>
      <c r="T32" s="164" t="s">
        <v>65</v>
      </c>
      <c r="U32" s="164" t="s">
        <v>65</v>
      </c>
      <c r="V32" s="161">
        <f>R32-V30+V31</f>
        <v>5</v>
      </c>
      <c r="W32" s="162">
        <f>V32-W30+W31</f>
        <v>4</v>
      </c>
      <c r="X32" s="162">
        <f>W32-X30+X31</f>
        <v>2</v>
      </c>
      <c r="Y32" s="162">
        <f>X32-Y30+Y31</f>
        <v>2</v>
      </c>
      <c r="Z32" s="161">
        <f>Y32-Z30+Z31</f>
        <v>2</v>
      </c>
      <c r="AA32" s="162">
        <f>Z32-AA30+AA31</f>
        <v>0</v>
      </c>
      <c r="AB32" s="68"/>
      <c r="AC32" s="26">
        <f>MAX(C32:AA32)</f>
        <v>6</v>
      </c>
      <c r="AE32" s="274">
        <f t="shared" si="0"/>
        <v>3</v>
      </c>
    </row>
    <row r="33" spans="1:31" ht="15.75" x14ac:dyDescent="0.25">
      <c r="A33" s="273"/>
      <c r="B33" s="200" t="s">
        <v>6</v>
      </c>
      <c r="C33" s="202"/>
      <c r="D33" s="198"/>
      <c r="E33" s="191"/>
      <c r="F33" s="192">
        <v>12.5</v>
      </c>
      <c r="G33" s="193"/>
      <c r="H33" s="193"/>
      <c r="I33" s="193"/>
      <c r="J33" s="193"/>
      <c r="K33" s="193"/>
      <c r="L33" s="190"/>
      <c r="M33" s="197">
        <v>12.57</v>
      </c>
      <c r="N33" s="191"/>
      <c r="O33" s="193"/>
      <c r="P33" s="192">
        <v>13.02</v>
      </c>
      <c r="Q33" s="193"/>
      <c r="R33" s="193"/>
      <c r="S33" s="196"/>
      <c r="T33" s="195" t="s">
        <v>65</v>
      </c>
      <c r="U33" s="194"/>
      <c r="V33" s="191"/>
      <c r="W33" s="193"/>
      <c r="X33" s="193"/>
      <c r="Y33" s="192">
        <v>13.14</v>
      </c>
      <c r="Z33" s="191"/>
      <c r="AA33" s="201">
        <v>13.19</v>
      </c>
      <c r="AB33" s="69">
        <v>0.31</v>
      </c>
      <c r="AC33" s="25"/>
      <c r="AE33" s="274" t="str">
        <f t="shared" si="0"/>
        <v>-</v>
      </c>
    </row>
    <row r="34" spans="1:31" ht="15.75" x14ac:dyDescent="0.25">
      <c r="A34" s="273"/>
      <c r="B34" s="200" t="s">
        <v>7</v>
      </c>
      <c r="C34" s="199" t="s">
        <v>65</v>
      </c>
      <c r="D34" s="198"/>
      <c r="E34" s="197">
        <v>12.48</v>
      </c>
      <c r="F34" s="192">
        <v>12.5</v>
      </c>
      <c r="G34" s="193"/>
      <c r="H34" s="193"/>
      <c r="I34" s="193"/>
      <c r="J34" s="193"/>
      <c r="K34" s="193"/>
      <c r="L34" s="190"/>
      <c r="M34" s="197">
        <v>12.57</v>
      </c>
      <c r="N34" s="191"/>
      <c r="O34" s="193"/>
      <c r="P34" s="192">
        <v>13.02</v>
      </c>
      <c r="Q34" s="193"/>
      <c r="R34" s="193"/>
      <c r="S34" s="196"/>
      <c r="T34" s="195" t="s">
        <v>65</v>
      </c>
      <c r="U34" s="194"/>
      <c r="V34" s="191"/>
      <c r="W34" s="193"/>
      <c r="X34" s="193"/>
      <c r="Y34" s="192">
        <v>13.15</v>
      </c>
      <c r="Z34" s="191"/>
      <c r="AA34" s="190"/>
      <c r="AB34" s="68"/>
      <c r="AC34" s="27"/>
      <c r="AE34" s="274" t="str">
        <f t="shared" si="0"/>
        <v>-</v>
      </c>
    </row>
    <row r="35" spans="1:31" ht="15.75" thickBot="1" x14ac:dyDescent="0.25">
      <c r="A35" s="50">
        <v>227</v>
      </c>
      <c r="B35" s="34" t="s">
        <v>9</v>
      </c>
      <c r="C35" s="11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8"/>
      <c r="AB35" s="70"/>
      <c r="AC35" s="28"/>
      <c r="AE35" s="274" t="str">
        <f t="shared" si="0"/>
        <v>-</v>
      </c>
    </row>
    <row r="36" spans="1:31" x14ac:dyDescent="0.2">
      <c r="A36" s="48"/>
      <c r="B36" s="30" t="s">
        <v>3</v>
      </c>
      <c r="C36" s="187"/>
      <c r="D36" s="140" t="s">
        <v>65</v>
      </c>
      <c r="E36" s="209"/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6</v>
      </c>
      <c r="L36" s="208">
        <v>0</v>
      </c>
      <c r="M36" s="141">
        <v>0</v>
      </c>
      <c r="N36" s="141">
        <v>0</v>
      </c>
      <c r="O36" s="142">
        <v>0</v>
      </c>
      <c r="P36" s="142">
        <v>0</v>
      </c>
      <c r="Q36" s="142">
        <v>0</v>
      </c>
      <c r="R36" s="142">
        <v>0</v>
      </c>
      <c r="S36" s="143" t="s">
        <v>65</v>
      </c>
      <c r="T36" s="144" t="s">
        <v>65</v>
      </c>
      <c r="U36" s="144" t="s">
        <v>65</v>
      </c>
      <c r="V36" s="141">
        <v>1</v>
      </c>
      <c r="W36" s="142">
        <v>8</v>
      </c>
      <c r="X36" s="142">
        <v>5</v>
      </c>
      <c r="Y36" s="142">
        <v>1</v>
      </c>
      <c r="Z36" s="141" t="s">
        <v>65</v>
      </c>
      <c r="AA36" s="207" t="s">
        <v>65</v>
      </c>
      <c r="AB36" s="66" t="s">
        <v>8</v>
      </c>
      <c r="AC36" s="24"/>
      <c r="AE36" s="274" t="str">
        <f t="shared" si="0"/>
        <v>-</v>
      </c>
    </row>
    <row r="37" spans="1:31" x14ac:dyDescent="0.2">
      <c r="A37" s="49">
        <v>14.04</v>
      </c>
      <c r="B37" s="31" t="s">
        <v>4</v>
      </c>
      <c r="C37" s="57" t="s">
        <v>65</v>
      </c>
      <c r="D37" s="150" t="s">
        <v>65</v>
      </c>
      <c r="E37" s="206">
        <v>0</v>
      </c>
      <c r="F37" s="152">
        <v>5</v>
      </c>
      <c r="G37" s="152">
        <v>1</v>
      </c>
      <c r="H37" s="152">
        <v>0</v>
      </c>
      <c r="I37" s="152">
        <v>0</v>
      </c>
      <c r="J37" s="152">
        <v>0</v>
      </c>
      <c r="K37" s="152">
        <v>0</v>
      </c>
      <c r="L37" s="205">
        <v>0</v>
      </c>
      <c r="M37" s="151">
        <v>3</v>
      </c>
      <c r="N37" s="151">
        <v>9</v>
      </c>
      <c r="O37" s="152">
        <v>3</v>
      </c>
      <c r="P37" s="152">
        <v>0</v>
      </c>
      <c r="Q37" s="152">
        <v>0</v>
      </c>
      <c r="R37" s="152">
        <v>0</v>
      </c>
      <c r="S37" s="153" t="s">
        <v>65</v>
      </c>
      <c r="T37" s="154" t="s">
        <v>65</v>
      </c>
      <c r="U37" s="154" t="s">
        <v>65</v>
      </c>
      <c r="V37" s="151">
        <v>0</v>
      </c>
      <c r="W37" s="152">
        <v>0</v>
      </c>
      <c r="X37" s="152">
        <v>0</v>
      </c>
      <c r="Y37" s="152" t="s">
        <v>65</v>
      </c>
      <c r="Z37" s="151" t="s">
        <v>65</v>
      </c>
      <c r="AA37" s="204"/>
      <c r="AB37" s="67">
        <f>SUM(C37:AA37)</f>
        <v>21</v>
      </c>
      <c r="AC37" s="25"/>
      <c r="AE37" s="274" t="str">
        <f t="shared" si="0"/>
        <v>-</v>
      </c>
    </row>
    <row r="38" spans="1:31" x14ac:dyDescent="0.2">
      <c r="A38" s="272" t="s">
        <v>74</v>
      </c>
      <c r="B38" s="29" t="s">
        <v>5</v>
      </c>
      <c r="C38" s="159" t="s">
        <v>65</v>
      </c>
      <c r="D38" s="160" t="s">
        <v>65</v>
      </c>
      <c r="E38" s="161">
        <f>E37</f>
        <v>0</v>
      </c>
      <c r="F38" s="162">
        <f t="shared" ref="F38:R38" si="4">E38-F36+F37</f>
        <v>5</v>
      </c>
      <c r="G38" s="162">
        <f t="shared" si="4"/>
        <v>6</v>
      </c>
      <c r="H38" s="162">
        <f t="shared" si="4"/>
        <v>6</v>
      </c>
      <c r="I38" s="162">
        <f t="shared" si="4"/>
        <v>6</v>
      </c>
      <c r="J38" s="162">
        <f t="shared" si="4"/>
        <v>6</v>
      </c>
      <c r="K38" s="162">
        <f t="shared" si="4"/>
        <v>0</v>
      </c>
      <c r="L38" s="203">
        <f t="shared" si="4"/>
        <v>0</v>
      </c>
      <c r="M38" s="161">
        <f t="shared" si="4"/>
        <v>3</v>
      </c>
      <c r="N38" s="161">
        <f t="shared" si="4"/>
        <v>12</v>
      </c>
      <c r="O38" s="162">
        <f t="shared" si="4"/>
        <v>15</v>
      </c>
      <c r="P38" s="162">
        <f t="shared" si="4"/>
        <v>15</v>
      </c>
      <c r="Q38" s="162">
        <f t="shared" si="4"/>
        <v>15</v>
      </c>
      <c r="R38" s="162">
        <f t="shared" si="4"/>
        <v>15</v>
      </c>
      <c r="S38" s="163" t="s">
        <v>65</v>
      </c>
      <c r="T38" s="164" t="s">
        <v>65</v>
      </c>
      <c r="U38" s="164" t="s">
        <v>65</v>
      </c>
      <c r="V38" s="161">
        <f>R38-V36+V37</f>
        <v>14</v>
      </c>
      <c r="W38" s="162">
        <f>V38-W36+W37</f>
        <v>6</v>
      </c>
      <c r="X38" s="162">
        <f>W38-X36+X37</f>
        <v>1</v>
      </c>
      <c r="Y38" s="162">
        <f>X38-Y36</f>
        <v>0</v>
      </c>
      <c r="Z38" s="161" t="s">
        <v>65</v>
      </c>
      <c r="AA38" s="162" t="s">
        <v>65</v>
      </c>
      <c r="AB38" s="68"/>
      <c r="AC38" s="26">
        <f>MAX(C38:AA38)</f>
        <v>15</v>
      </c>
      <c r="AE38" s="274">
        <f t="shared" si="0"/>
        <v>1</v>
      </c>
    </row>
    <row r="39" spans="1:31" ht="15.75" x14ac:dyDescent="0.25">
      <c r="A39" s="273"/>
      <c r="B39" s="200" t="s">
        <v>6</v>
      </c>
      <c r="C39" s="202"/>
      <c r="D39" s="198"/>
      <c r="E39" s="191"/>
      <c r="F39" s="192">
        <v>14.07</v>
      </c>
      <c r="G39" s="193"/>
      <c r="H39" s="193"/>
      <c r="I39" s="193"/>
      <c r="J39" s="193"/>
      <c r="K39" s="193"/>
      <c r="L39" s="190"/>
      <c r="M39" s="197">
        <v>14.15</v>
      </c>
      <c r="N39" s="191"/>
      <c r="O39" s="193"/>
      <c r="P39" s="192">
        <v>14.2</v>
      </c>
      <c r="Q39" s="193"/>
      <c r="R39" s="193"/>
      <c r="S39" s="196"/>
      <c r="T39" s="195" t="s">
        <v>65</v>
      </c>
      <c r="U39" s="194"/>
      <c r="V39" s="191"/>
      <c r="W39" s="193"/>
      <c r="X39" s="193"/>
      <c r="Y39" s="192">
        <v>14.34</v>
      </c>
      <c r="Z39" s="191"/>
      <c r="AA39" s="201" t="s">
        <v>65</v>
      </c>
      <c r="AB39" s="69">
        <v>0.28999999999999998</v>
      </c>
      <c r="AC39" s="25"/>
      <c r="AE39" s="274" t="str">
        <f t="shared" si="0"/>
        <v>-</v>
      </c>
    </row>
    <row r="40" spans="1:31" ht="15.75" x14ac:dyDescent="0.25">
      <c r="A40" s="273"/>
      <c r="B40" s="200" t="s">
        <v>7</v>
      </c>
      <c r="C40" s="199" t="s">
        <v>65</v>
      </c>
      <c r="D40" s="198"/>
      <c r="E40" s="197">
        <v>14.05</v>
      </c>
      <c r="F40" s="192">
        <v>14.07</v>
      </c>
      <c r="G40" s="193"/>
      <c r="H40" s="193"/>
      <c r="I40" s="193"/>
      <c r="J40" s="193"/>
      <c r="K40" s="193"/>
      <c r="L40" s="190"/>
      <c r="M40" s="197">
        <v>14.16</v>
      </c>
      <c r="N40" s="191"/>
      <c r="O40" s="193"/>
      <c r="P40" s="192">
        <v>14.2</v>
      </c>
      <c r="Q40" s="193"/>
      <c r="R40" s="193"/>
      <c r="S40" s="196"/>
      <c r="T40" s="195" t="s">
        <v>65</v>
      </c>
      <c r="U40" s="194"/>
      <c r="V40" s="191"/>
      <c r="W40" s="193"/>
      <c r="X40" s="193"/>
      <c r="Y40" s="192" t="s">
        <v>65</v>
      </c>
      <c r="Z40" s="191"/>
      <c r="AA40" s="190"/>
      <c r="AB40" s="68"/>
      <c r="AC40" s="27"/>
      <c r="AE40" s="274" t="str">
        <f t="shared" si="0"/>
        <v>-</v>
      </c>
    </row>
    <row r="41" spans="1:31" ht="15.75" thickBot="1" x14ac:dyDescent="0.25">
      <c r="A41" s="50">
        <v>224</v>
      </c>
      <c r="B41" s="34" t="s">
        <v>9</v>
      </c>
      <c r="C41" s="11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8"/>
      <c r="AB41" s="70"/>
      <c r="AC41" s="28"/>
      <c r="AE41" s="274" t="str">
        <f t="shared" si="0"/>
        <v>-</v>
      </c>
    </row>
    <row r="42" spans="1:31" x14ac:dyDescent="0.2">
      <c r="A42" s="48"/>
      <c r="B42" s="30" t="s">
        <v>3</v>
      </c>
      <c r="C42" s="187"/>
      <c r="D42" s="140" t="s">
        <v>65</v>
      </c>
      <c r="E42" s="209"/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0</v>
      </c>
      <c r="L42" s="208">
        <v>0</v>
      </c>
      <c r="M42" s="141">
        <v>1</v>
      </c>
      <c r="N42" s="141">
        <v>0</v>
      </c>
      <c r="O42" s="142">
        <v>0</v>
      </c>
      <c r="P42" s="142">
        <v>0</v>
      </c>
      <c r="Q42" s="142">
        <v>0</v>
      </c>
      <c r="R42" s="142">
        <v>0</v>
      </c>
      <c r="S42" s="143" t="s">
        <v>65</v>
      </c>
      <c r="T42" s="144" t="s">
        <v>65</v>
      </c>
      <c r="U42" s="144" t="s">
        <v>65</v>
      </c>
      <c r="V42" s="141">
        <v>0</v>
      </c>
      <c r="W42" s="142">
        <v>0</v>
      </c>
      <c r="X42" s="142">
        <v>1</v>
      </c>
      <c r="Y42" s="142">
        <v>1</v>
      </c>
      <c r="Z42" s="141" t="s">
        <v>65</v>
      </c>
      <c r="AA42" s="207" t="s">
        <v>65</v>
      </c>
      <c r="AB42" s="66" t="s">
        <v>8</v>
      </c>
      <c r="AC42" s="24"/>
      <c r="AE42" s="274" t="str">
        <f t="shared" si="0"/>
        <v>-</v>
      </c>
    </row>
    <row r="43" spans="1:31" x14ac:dyDescent="0.2">
      <c r="A43" s="49">
        <v>15.12</v>
      </c>
      <c r="B43" s="31" t="s">
        <v>4</v>
      </c>
      <c r="C43" s="57" t="s">
        <v>65</v>
      </c>
      <c r="D43" s="150" t="s">
        <v>65</v>
      </c>
      <c r="E43" s="206">
        <v>1</v>
      </c>
      <c r="F43" s="152">
        <v>0</v>
      </c>
      <c r="G43" s="152">
        <v>0</v>
      </c>
      <c r="H43" s="152">
        <v>0</v>
      </c>
      <c r="I43" s="152">
        <v>0</v>
      </c>
      <c r="J43" s="152">
        <v>0</v>
      </c>
      <c r="K43" s="152">
        <v>0</v>
      </c>
      <c r="L43" s="205">
        <v>0</v>
      </c>
      <c r="M43" s="151">
        <v>0</v>
      </c>
      <c r="N43" s="151">
        <v>1</v>
      </c>
      <c r="O43" s="152">
        <v>0</v>
      </c>
      <c r="P43" s="152">
        <v>0</v>
      </c>
      <c r="Q43" s="152">
        <v>0</v>
      </c>
      <c r="R43" s="152">
        <v>0</v>
      </c>
      <c r="S43" s="153" t="s">
        <v>65</v>
      </c>
      <c r="T43" s="154" t="s">
        <v>65</v>
      </c>
      <c r="U43" s="154" t="s">
        <v>65</v>
      </c>
      <c r="V43" s="151">
        <v>0</v>
      </c>
      <c r="W43" s="152">
        <v>0</v>
      </c>
      <c r="X43" s="152">
        <v>1</v>
      </c>
      <c r="Y43" s="152" t="s">
        <v>65</v>
      </c>
      <c r="Z43" s="151" t="s">
        <v>65</v>
      </c>
      <c r="AA43" s="204"/>
      <c r="AB43" s="67">
        <f>SUM(C43:AA43)</f>
        <v>3</v>
      </c>
      <c r="AC43" s="25"/>
      <c r="AE43" s="274" t="str">
        <f t="shared" si="0"/>
        <v>-</v>
      </c>
    </row>
    <row r="44" spans="1:31" ht="15" customHeight="1" x14ac:dyDescent="0.2">
      <c r="A44" s="272" t="s">
        <v>74</v>
      </c>
      <c r="B44" s="29" t="s">
        <v>5</v>
      </c>
      <c r="C44" s="159" t="s">
        <v>65</v>
      </c>
      <c r="D44" s="160" t="s">
        <v>65</v>
      </c>
      <c r="E44" s="161">
        <f>E43</f>
        <v>1</v>
      </c>
      <c r="F44" s="162">
        <f t="shared" ref="F44:R44" si="5">E44-F42+F43</f>
        <v>1</v>
      </c>
      <c r="G44" s="162">
        <f t="shared" si="5"/>
        <v>1</v>
      </c>
      <c r="H44" s="162">
        <f t="shared" si="5"/>
        <v>1</v>
      </c>
      <c r="I44" s="162">
        <f t="shared" si="5"/>
        <v>1</v>
      </c>
      <c r="J44" s="162">
        <f t="shared" si="5"/>
        <v>1</v>
      </c>
      <c r="K44" s="162">
        <f t="shared" si="5"/>
        <v>1</v>
      </c>
      <c r="L44" s="203">
        <f t="shared" si="5"/>
        <v>1</v>
      </c>
      <c r="M44" s="161">
        <f t="shared" si="5"/>
        <v>0</v>
      </c>
      <c r="N44" s="161">
        <f t="shared" si="5"/>
        <v>1</v>
      </c>
      <c r="O44" s="162">
        <f t="shared" si="5"/>
        <v>1</v>
      </c>
      <c r="P44" s="162">
        <f t="shared" si="5"/>
        <v>1</v>
      </c>
      <c r="Q44" s="162">
        <f t="shared" si="5"/>
        <v>1</v>
      </c>
      <c r="R44" s="162">
        <f t="shared" si="5"/>
        <v>1</v>
      </c>
      <c r="S44" s="163" t="s">
        <v>65</v>
      </c>
      <c r="T44" s="164" t="s">
        <v>65</v>
      </c>
      <c r="U44" s="164" t="s">
        <v>65</v>
      </c>
      <c r="V44" s="161">
        <f>R44-V42+V43</f>
        <v>1</v>
      </c>
      <c r="W44" s="162">
        <f>V44-W42+W43</f>
        <v>1</v>
      </c>
      <c r="X44" s="162">
        <f>W44-X42+X43</f>
        <v>1</v>
      </c>
      <c r="Y44" s="162">
        <f>X44-Y42</f>
        <v>0</v>
      </c>
      <c r="Z44" s="161" t="s">
        <v>65</v>
      </c>
      <c r="AA44" s="162" t="s">
        <v>65</v>
      </c>
      <c r="AB44" s="68"/>
      <c r="AC44" s="26">
        <f>MAX(C44:AA44)</f>
        <v>1</v>
      </c>
      <c r="AE44" s="274">
        <f t="shared" si="0"/>
        <v>2</v>
      </c>
    </row>
    <row r="45" spans="1:31" ht="15.75" x14ac:dyDescent="0.25">
      <c r="A45" s="273"/>
      <c r="B45" s="200" t="s">
        <v>6</v>
      </c>
      <c r="C45" s="202"/>
      <c r="D45" s="198"/>
      <c r="E45" s="191"/>
      <c r="F45" s="192">
        <v>15.14</v>
      </c>
      <c r="G45" s="193"/>
      <c r="H45" s="193"/>
      <c r="I45" s="193"/>
      <c r="J45" s="193"/>
      <c r="K45" s="193"/>
      <c r="L45" s="190"/>
      <c r="M45" s="197">
        <v>15.22</v>
      </c>
      <c r="N45" s="191"/>
      <c r="O45" s="193"/>
      <c r="P45" s="192">
        <v>15.37</v>
      </c>
      <c r="Q45" s="193"/>
      <c r="R45" s="193"/>
      <c r="S45" s="196"/>
      <c r="T45" s="195" t="s">
        <v>65</v>
      </c>
      <c r="U45" s="194"/>
      <c r="V45" s="191"/>
      <c r="W45" s="193"/>
      <c r="X45" s="193"/>
      <c r="Y45" s="192">
        <v>15.47</v>
      </c>
      <c r="Z45" s="191"/>
      <c r="AA45" s="201" t="s">
        <v>65</v>
      </c>
      <c r="AB45" s="69">
        <v>0.34</v>
      </c>
      <c r="AC45" s="25"/>
      <c r="AE45" s="274" t="str">
        <f t="shared" si="0"/>
        <v>-</v>
      </c>
    </row>
    <row r="46" spans="1:31" ht="15.75" x14ac:dyDescent="0.25">
      <c r="A46" s="273"/>
      <c r="B46" s="200" t="s">
        <v>7</v>
      </c>
      <c r="C46" s="199" t="s">
        <v>65</v>
      </c>
      <c r="D46" s="198"/>
      <c r="E46" s="197">
        <v>15.13</v>
      </c>
      <c r="F46" s="192">
        <v>15.14</v>
      </c>
      <c r="G46" s="193"/>
      <c r="H46" s="193"/>
      <c r="I46" s="193"/>
      <c r="J46" s="193"/>
      <c r="K46" s="193"/>
      <c r="L46" s="190"/>
      <c r="M46" s="197">
        <v>15.28</v>
      </c>
      <c r="N46" s="191"/>
      <c r="O46" s="193"/>
      <c r="P46" s="192">
        <v>15.37</v>
      </c>
      <c r="Q46" s="193"/>
      <c r="R46" s="193"/>
      <c r="S46" s="196"/>
      <c r="T46" s="195" t="s">
        <v>65</v>
      </c>
      <c r="U46" s="194"/>
      <c r="V46" s="191"/>
      <c r="W46" s="193"/>
      <c r="X46" s="193"/>
      <c r="Y46" s="192" t="s">
        <v>65</v>
      </c>
      <c r="Z46" s="191"/>
      <c r="AA46" s="190"/>
      <c r="AB46" s="68"/>
      <c r="AC46" s="27"/>
      <c r="AE46" s="274" t="str">
        <f t="shared" si="0"/>
        <v>-</v>
      </c>
    </row>
    <row r="47" spans="1:31" ht="15.75" thickBot="1" x14ac:dyDescent="0.25">
      <c r="A47" s="50">
        <v>224</v>
      </c>
      <c r="B47" s="34" t="s">
        <v>9</v>
      </c>
      <c r="C47" s="11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8"/>
      <c r="AB47" s="70"/>
      <c r="AC47" s="28"/>
      <c r="AE47" s="274" t="str">
        <f t="shared" si="0"/>
        <v>-</v>
      </c>
    </row>
    <row r="48" spans="1:31" x14ac:dyDescent="0.2">
      <c r="A48" s="48"/>
      <c r="B48" s="30" t="s">
        <v>3</v>
      </c>
      <c r="C48" s="187"/>
      <c r="D48" s="140" t="s">
        <v>65</v>
      </c>
      <c r="E48" s="209"/>
      <c r="F48" s="142" t="s">
        <v>65</v>
      </c>
      <c r="G48" s="142" t="s">
        <v>65</v>
      </c>
      <c r="H48" s="142" t="s">
        <v>65</v>
      </c>
      <c r="I48" s="142" t="s">
        <v>65</v>
      </c>
      <c r="J48" s="142" t="s">
        <v>65</v>
      </c>
      <c r="K48" s="142" t="s">
        <v>65</v>
      </c>
      <c r="L48" s="208" t="s">
        <v>65</v>
      </c>
      <c r="M48" s="141" t="s">
        <v>65</v>
      </c>
      <c r="N48" s="141">
        <v>3</v>
      </c>
      <c r="O48" s="142">
        <v>0</v>
      </c>
      <c r="P48" s="142">
        <v>0</v>
      </c>
      <c r="Q48" s="142">
        <v>0</v>
      </c>
      <c r="R48" s="142">
        <v>0</v>
      </c>
      <c r="S48" s="143" t="s">
        <v>65</v>
      </c>
      <c r="T48" s="144" t="s">
        <v>65</v>
      </c>
      <c r="U48" s="144" t="s">
        <v>65</v>
      </c>
      <c r="V48" s="141">
        <v>0</v>
      </c>
      <c r="W48" s="142">
        <v>2</v>
      </c>
      <c r="X48" s="142">
        <v>0</v>
      </c>
      <c r="Y48" s="142">
        <v>0</v>
      </c>
      <c r="Z48" s="141">
        <v>0</v>
      </c>
      <c r="AA48" s="207">
        <v>7</v>
      </c>
      <c r="AB48" s="66" t="s">
        <v>8</v>
      </c>
      <c r="AC48" s="24"/>
      <c r="AE48" s="274" t="str">
        <f t="shared" si="0"/>
        <v>-</v>
      </c>
    </row>
    <row r="49" spans="1:31" x14ac:dyDescent="0.2">
      <c r="A49" s="49">
        <v>16.12</v>
      </c>
      <c r="B49" s="31" t="s">
        <v>4</v>
      </c>
      <c r="C49" s="57" t="s">
        <v>65</v>
      </c>
      <c r="D49" s="150" t="s">
        <v>65</v>
      </c>
      <c r="E49" s="206" t="s">
        <v>65</v>
      </c>
      <c r="F49" s="152" t="s">
        <v>65</v>
      </c>
      <c r="G49" s="152" t="s">
        <v>65</v>
      </c>
      <c r="H49" s="152" t="s">
        <v>65</v>
      </c>
      <c r="I49" s="152" t="s">
        <v>65</v>
      </c>
      <c r="J49" s="152" t="s">
        <v>65</v>
      </c>
      <c r="K49" s="152" t="s">
        <v>65</v>
      </c>
      <c r="L49" s="205" t="s">
        <v>65</v>
      </c>
      <c r="M49" s="151">
        <v>0</v>
      </c>
      <c r="N49" s="151">
        <v>7</v>
      </c>
      <c r="O49" s="152">
        <v>2</v>
      </c>
      <c r="P49" s="152">
        <v>0</v>
      </c>
      <c r="Q49" s="152">
        <v>0</v>
      </c>
      <c r="R49" s="152">
        <v>0</v>
      </c>
      <c r="S49" s="153" t="s">
        <v>65</v>
      </c>
      <c r="T49" s="154" t="s">
        <v>65</v>
      </c>
      <c r="U49" s="154" t="s">
        <v>65</v>
      </c>
      <c r="V49" s="151">
        <v>0</v>
      </c>
      <c r="W49" s="152">
        <v>0</v>
      </c>
      <c r="X49" s="152">
        <v>0</v>
      </c>
      <c r="Y49" s="152">
        <v>0</v>
      </c>
      <c r="Z49" s="151">
        <v>0</v>
      </c>
      <c r="AA49" s="204"/>
      <c r="AB49" s="67">
        <f>SUM(C49:AA49)</f>
        <v>9</v>
      </c>
      <c r="AC49" s="25"/>
      <c r="AE49" s="274" t="str">
        <f t="shared" si="0"/>
        <v>-</v>
      </c>
    </row>
    <row r="50" spans="1:31" x14ac:dyDescent="0.2">
      <c r="A50" s="272" t="s">
        <v>73</v>
      </c>
      <c r="B50" s="29" t="s">
        <v>5</v>
      </c>
      <c r="C50" s="159" t="s">
        <v>65</v>
      </c>
      <c r="D50" s="160" t="s">
        <v>65</v>
      </c>
      <c r="E50" s="161" t="s">
        <v>65</v>
      </c>
      <c r="F50" s="162" t="s">
        <v>65</v>
      </c>
      <c r="G50" s="162" t="s">
        <v>65</v>
      </c>
      <c r="H50" s="162" t="s">
        <v>65</v>
      </c>
      <c r="I50" s="162" t="s">
        <v>65</v>
      </c>
      <c r="J50" s="162" t="s">
        <v>65</v>
      </c>
      <c r="K50" s="162" t="s">
        <v>65</v>
      </c>
      <c r="L50" s="203" t="s">
        <v>65</v>
      </c>
      <c r="M50" s="161">
        <v>3</v>
      </c>
      <c r="N50" s="161">
        <f>M50-N48+N49</f>
        <v>7</v>
      </c>
      <c r="O50" s="162">
        <f>N50-O48+O49</f>
        <v>9</v>
      </c>
      <c r="P50" s="162">
        <f>O50-P48+P49</f>
        <v>9</v>
      </c>
      <c r="Q50" s="162">
        <f>P50-Q48+Q49</f>
        <v>9</v>
      </c>
      <c r="R50" s="162">
        <f>Q50-R48+R49</f>
        <v>9</v>
      </c>
      <c r="S50" s="163" t="s">
        <v>65</v>
      </c>
      <c r="T50" s="164" t="s">
        <v>65</v>
      </c>
      <c r="U50" s="164" t="s">
        <v>65</v>
      </c>
      <c r="V50" s="161">
        <f>R50-V48+V49</f>
        <v>9</v>
      </c>
      <c r="W50" s="162">
        <f>V50-W48+W49</f>
        <v>7</v>
      </c>
      <c r="X50" s="162">
        <f>W50-X48+X49</f>
        <v>7</v>
      </c>
      <c r="Y50" s="162">
        <f>X50-Y48+Y49</f>
        <v>7</v>
      </c>
      <c r="Z50" s="161">
        <f>Y50-Z48+Z49</f>
        <v>7</v>
      </c>
      <c r="AA50" s="162">
        <f>Z50-AA48+AA49</f>
        <v>0</v>
      </c>
      <c r="AB50" s="68"/>
      <c r="AC50" s="26">
        <f>MAX(C50:AA50)</f>
        <v>9</v>
      </c>
      <c r="AE50" s="274">
        <f t="shared" si="0"/>
        <v>7</v>
      </c>
    </row>
    <row r="51" spans="1:31" ht="15.75" x14ac:dyDescent="0.25">
      <c r="A51" s="273"/>
      <c r="B51" s="200" t="s">
        <v>6</v>
      </c>
      <c r="C51" s="202"/>
      <c r="D51" s="198"/>
      <c r="E51" s="191"/>
      <c r="F51" s="192" t="s">
        <v>65</v>
      </c>
      <c r="G51" s="193"/>
      <c r="H51" s="193"/>
      <c r="I51" s="193"/>
      <c r="J51" s="193"/>
      <c r="K51" s="193"/>
      <c r="L51" s="190"/>
      <c r="M51" s="197" t="s">
        <v>65</v>
      </c>
      <c r="N51" s="191"/>
      <c r="O51" s="193"/>
      <c r="P51" s="192">
        <v>16.18</v>
      </c>
      <c r="Q51" s="193"/>
      <c r="R51" s="193"/>
      <c r="S51" s="196"/>
      <c r="T51" s="195" t="s">
        <v>65</v>
      </c>
      <c r="U51" s="194"/>
      <c r="V51" s="191"/>
      <c r="W51" s="193"/>
      <c r="X51" s="193"/>
      <c r="Y51" s="192">
        <v>16.309999999999999</v>
      </c>
      <c r="Z51" s="191"/>
      <c r="AA51" s="201">
        <v>16.38</v>
      </c>
      <c r="AB51" s="69">
        <v>0.25</v>
      </c>
      <c r="AC51" s="25"/>
      <c r="AE51" s="274" t="str">
        <f t="shared" si="0"/>
        <v>-</v>
      </c>
    </row>
    <row r="52" spans="1:31" ht="15.75" x14ac:dyDescent="0.25">
      <c r="A52" s="273"/>
      <c r="B52" s="200" t="s">
        <v>7</v>
      </c>
      <c r="C52" s="199" t="s">
        <v>65</v>
      </c>
      <c r="D52" s="198"/>
      <c r="E52" s="197" t="s">
        <v>65</v>
      </c>
      <c r="F52" s="192" t="s">
        <v>65</v>
      </c>
      <c r="G52" s="193"/>
      <c r="H52" s="193"/>
      <c r="I52" s="193"/>
      <c r="J52" s="193"/>
      <c r="K52" s="193"/>
      <c r="L52" s="190"/>
      <c r="M52" s="197">
        <v>16.13</v>
      </c>
      <c r="N52" s="191"/>
      <c r="O52" s="193"/>
      <c r="P52" s="192">
        <v>16.18</v>
      </c>
      <c r="Q52" s="193"/>
      <c r="R52" s="193"/>
      <c r="S52" s="196"/>
      <c r="T52" s="195" t="s">
        <v>65</v>
      </c>
      <c r="U52" s="194"/>
      <c r="V52" s="191"/>
      <c r="W52" s="193"/>
      <c r="X52" s="193"/>
      <c r="Y52" s="192">
        <v>16.329999999999998</v>
      </c>
      <c r="Z52" s="191"/>
      <c r="AA52" s="190"/>
      <c r="AB52" s="68"/>
      <c r="AC52" s="27"/>
      <c r="AE52" s="274" t="str">
        <f t="shared" si="0"/>
        <v>-</v>
      </c>
    </row>
    <row r="53" spans="1:31" ht="15.75" thickBot="1" x14ac:dyDescent="0.25">
      <c r="A53" s="50">
        <v>224</v>
      </c>
      <c r="B53" s="34" t="s">
        <v>9</v>
      </c>
      <c r="C53" s="119" t="s">
        <v>72</v>
      </c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8"/>
      <c r="AB53" s="70"/>
      <c r="AC53" s="28"/>
      <c r="AE53" s="274" t="str">
        <f t="shared" si="0"/>
        <v>-</v>
      </c>
    </row>
    <row r="54" spans="1:31" x14ac:dyDescent="0.2">
      <c r="A54" s="79" t="s">
        <v>55</v>
      </c>
      <c r="B54" s="80"/>
      <c r="C54" s="187"/>
      <c r="D54" s="101">
        <f>SUMIF($B$6:$B53,"l. wys.",D$6:D53)</f>
        <v>0</v>
      </c>
      <c r="E54" s="186"/>
      <c r="F54" s="183">
        <f>SUMIF($B$6:$B53,"l. wys.",F$6:F53)</f>
        <v>0</v>
      </c>
      <c r="G54" s="183">
        <f>SUMIF($B$6:$B53,"l. wys.",G$6:G53)</f>
        <v>0</v>
      </c>
      <c r="H54" s="183">
        <f>SUMIF($B$6:$B53,"l. wys.",H$6:H53)</f>
        <v>0</v>
      </c>
      <c r="I54" s="183">
        <f>SUMIF($B$6:$B53,"l. wys.",I$6:I53)</f>
        <v>0</v>
      </c>
      <c r="J54" s="183">
        <f>SUMIF($B$6:$B53,"l. wys.",J$6:J53)</f>
        <v>0</v>
      </c>
      <c r="K54" s="84">
        <f>SUMIF($B$6:$B53,"l. wys.",K$6:K53)</f>
        <v>13</v>
      </c>
      <c r="L54" s="82">
        <f>SUMIF($B$6:$B53,"l. wys.",L$6:L53)</f>
        <v>6</v>
      </c>
      <c r="M54" s="182">
        <f>SUMIF($B$6:$B53,"l. wys.",M$6:M53)</f>
        <v>3</v>
      </c>
      <c r="N54" s="184">
        <f>SUMIF($B$6:$B53,"l. wys.",N$6:N53)</f>
        <v>6</v>
      </c>
      <c r="O54" s="183">
        <f>SUMIF($B$6:$B53,"l. wys.",O$6:O53)</f>
        <v>2</v>
      </c>
      <c r="P54" s="183">
        <f>SUMIF($B$6:$B53,"l. wys.",P$6:P53)</f>
        <v>2</v>
      </c>
      <c r="Q54" s="183">
        <f>SUMIF($B$6:$B53,"l. wys.",Q$6:Q53)</f>
        <v>0</v>
      </c>
      <c r="R54" s="84">
        <f>SUMIF($B$6:$B53,"l. wys.",R$6:R53)</f>
        <v>0</v>
      </c>
      <c r="S54" s="185">
        <f>SUMIF($B$6:$B53,"l. wys.",S$6:S53)</f>
        <v>2</v>
      </c>
      <c r="T54" s="81">
        <f>SUMIF($B$6:$B53,"l. wys.",T$6:T53)</f>
        <v>5</v>
      </c>
      <c r="U54" s="81">
        <f>SUMIF($B$6:$B53,"l. wys.",U$6:U53)</f>
        <v>0</v>
      </c>
      <c r="V54" s="184">
        <f>SUMIF($B$6:$B53,"l. wys.",V$6:V53)</f>
        <v>4</v>
      </c>
      <c r="W54" s="183">
        <f>SUMIF($B$6:$B53,"l. wys.",W$6:W53)</f>
        <v>21</v>
      </c>
      <c r="X54" s="183">
        <f>SUMIF($B$6:$B53,"l. wys.",X$6:X53)</f>
        <v>9</v>
      </c>
      <c r="Y54" s="84">
        <f>SUMIF($B$6:$B53,"l. wys.",Y$6:Y53)</f>
        <v>4</v>
      </c>
      <c r="Z54" s="182">
        <f>SUMIF($B$6:$B53,"l. wys.",Z$6:Z53)</f>
        <v>0</v>
      </c>
      <c r="AA54" s="84">
        <f>SUMIF($B$6:$B53,"l. wys.",AA$6:AA53)</f>
        <v>9</v>
      </c>
      <c r="AB54" s="88" t="str">
        <f>"Σ: "&amp;SUM(C54:AA54)</f>
        <v>Σ: 86</v>
      </c>
      <c r="AE54" s="274" t="str">
        <f t="shared" si="0"/>
        <v>-</v>
      </c>
    </row>
    <row r="55" spans="1:31" ht="15.75" thickBot="1" x14ac:dyDescent="0.25">
      <c r="A55" s="89" t="s">
        <v>56</v>
      </c>
      <c r="B55" s="90"/>
      <c r="C55" s="95">
        <f>SUMIF($B$6:$B53,"l. wsiad.",C$6:C53)</f>
        <v>0</v>
      </c>
      <c r="D55" s="100">
        <f>SUMIF($B$6:$B53,"l. wsiad.",D$6:D53)</f>
        <v>0</v>
      </c>
      <c r="E55" s="180">
        <f>SUMIF($B$6:$B53,"l. wsiad.",E$6:E53)</f>
        <v>8</v>
      </c>
      <c r="F55" s="179">
        <f>SUMIF($B$6:$B53,"l. wsiad.",F$6:F53)</f>
        <v>10</v>
      </c>
      <c r="G55" s="179">
        <f>SUMIF($B$6:$B53,"l. wsiad.",G$6:G53)</f>
        <v>5</v>
      </c>
      <c r="H55" s="179">
        <f>SUMIF($B$6:$B53,"l. wsiad.",H$6:H53)</f>
        <v>3</v>
      </c>
      <c r="I55" s="179">
        <f>SUMIF($B$6:$B53,"l. wsiad.",I$6:I53)</f>
        <v>1</v>
      </c>
      <c r="J55" s="179">
        <f>SUMIF($B$6:$B53,"l. wsiad.",J$6:J53)</f>
        <v>1</v>
      </c>
      <c r="K55" s="94">
        <f>SUMIF($B$6:$B53,"l. wsiad.",K$6:K53)</f>
        <v>0</v>
      </c>
      <c r="L55" s="92">
        <f>SUMIF($B$6:$B53,"l. wsiad.",L$6:L53)</f>
        <v>1</v>
      </c>
      <c r="M55" s="178">
        <f>SUMIF($B$6:$B53,"l. wsiad.",M$6:M53)</f>
        <v>4</v>
      </c>
      <c r="N55" s="180">
        <f>SUMIF($B$6:$B53,"l. wsiad.",N$6:N53)</f>
        <v>33</v>
      </c>
      <c r="O55" s="179">
        <f>SUMIF($B$6:$B53,"l. wsiad.",O$6:O53)</f>
        <v>13</v>
      </c>
      <c r="P55" s="179">
        <f>SUMIF($B$6:$B53,"l. wsiad.",P$6:P53)</f>
        <v>0</v>
      </c>
      <c r="Q55" s="179">
        <f>SUMIF($B$6:$B53,"l. wsiad.",Q$6:Q53)</f>
        <v>1</v>
      </c>
      <c r="R55" s="94">
        <f>SUMIF($B$6:$B53,"l. wsiad.",R$6:R53)</f>
        <v>0</v>
      </c>
      <c r="S55" s="181">
        <f>SUMIF($B$6:$B53,"l. wsiad.",S$6:S53)</f>
        <v>0</v>
      </c>
      <c r="T55" s="91">
        <f>SUMIF($B$6:$B53,"l. wsiad.",T$6:T53)</f>
        <v>2</v>
      </c>
      <c r="U55" s="91">
        <f>SUMIF($B$6:$B53,"l. wsiad.",U$6:U53)</f>
        <v>2</v>
      </c>
      <c r="V55" s="180">
        <f>SUMIF($B$6:$B53,"l. wsiad.",V$6:V53)</f>
        <v>1</v>
      </c>
      <c r="W55" s="179">
        <f>SUMIF($B$6:$B53,"l. wsiad.",W$6:W53)</f>
        <v>0</v>
      </c>
      <c r="X55" s="179">
        <f>SUMIF($B$6:$B53,"l. wsiad.",X$6:X53)</f>
        <v>1</v>
      </c>
      <c r="Y55" s="94">
        <f>SUMIF($B$6:$B53,"l. wsiad.",Y$6:Y53)</f>
        <v>0</v>
      </c>
      <c r="Z55" s="178">
        <f>SUMIF($B$6:$B53,"l. wsiad.",Z$6:Z53)</f>
        <v>0</v>
      </c>
      <c r="AA55" s="177"/>
      <c r="AB55" s="98" t="str">
        <f>"Σ: "&amp;SUM(C55:AA55)</f>
        <v>Σ: 86</v>
      </c>
      <c r="AE55" s="274" t="str">
        <f t="shared" si="0"/>
        <v>-</v>
      </c>
    </row>
    <row r="56" spans="1:31" x14ac:dyDescent="0.2">
      <c r="C56" s="176">
        <v>6</v>
      </c>
      <c r="D56" s="176">
        <v>11</v>
      </c>
      <c r="E56" s="176">
        <v>109</v>
      </c>
      <c r="F56" s="176">
        <v>560</v>
      </c>
      <c r="G56" s="176">
        <v>550</v>
      </c>
      <c r="H56" s="176">
        <v>94</v>
      </c>
      <c r="I56" s="176">
        <v>92</v>
      </c>
      <c r="J56" s="176">
        <v>58</v>
      </c>
      <c r="K56" s="176">
        <v>59</v>
      </c>
      <c r="L56" s="176">
        <v>48</v>
      </c>
      <c r="M56" s="176">
        <v>103</v>
      </c>
      <c r="N56" s="176">
        <v>62</v>
      </c>
      <c r="O56" s="176">
        <v>63</v>
      </c>
      <c r="P56" s="176">
        <v>50</v>
      </c>
      <c r="Q56" s="176">
        <v>51</v>
      </c>
      <c r="R56" s="176">
        <v>52</v>
      </c>
      <c r="S56" s="176">
        <v>67</v>
      </c>
      <c r="T56" s="176">
        <v>737</v>
      </c>
      <c r="U56" s="176">
        <v>670</v>
      </c>
      <c r="V56" s="176">
        <v>68</v>
      </c>
      <c r="W56" s="176">
        <v>69</v>
      </c>
      <c r="X56" s="176">
        <v>731</v>
      </c>
      <c r="Y56" s="176">
        <v>110</v>
      </c>
      <c r="Z56" s="176">
        <v>73</v>
      </c>
      <c r="AA56" s="176">
        <v>111</v>
      </c>
      <c r="AE56" s="276">
        <f>SUM(AE8:AE55)</f>
        <v>25</v>
      </c>
    </row>
  </sheetData>
  <mergeCells count="8">
    <mergeCell ref="A32:A34"/>
    <mergeCell ref="A38:A40"/>
    <mergeCell ref="A44:A46"/>
    <mergeCell ref="A50:A52"/>
    <mergeCell ref="A8:A10"/>
    <mergeCell ref="A14:A16"/>
    <mergeCell ref="A20:A22"/>
    <mergeCell ref="A26:A28"/>
  </mergeCells>
  <conditionalFormatting sqref="C8:K8 N50:W50 N8:AA8">
    <cfRule type="cellIs" dxfId="104" priority="28" operator="equal">
      <formula>$AC8</formula>
    </cfRule>
  </conditionalFormatting>
  <conditionalFormatting sqref="C14:K14 N14:AA14">
    <cfRule type="cellIs" dxfId="103" priority="27" operator="equal">
      <formula>$AC14</formula>
    </cfRule>
  </conditionalFormatting>
  <conditionalFormatting sqref="X20:AA20">
    <cfRule type="cellIs" dxfId="102" priority="26" operator="equal">
      <formula>$AC20</formula>
    </cfRule>
  </conditionalFormatting>
  <conditionalFormatting sqref="G26:K26 N26:X26">
    <cfRule type="cellIs" dxfId="101" priority="25" operator="equal">
      <formula>$AC26</formula>
    </cfRule>
  </conditionalFormatting>
  <conditionalFormatting sqref="X32:AA32">
    <cfRule type="cellIs" dxfId="100" priority="24" operator="equal">
      <formula>$AC32</formula>
    </cfRule>
  </conditionalFormatting>
  <conditionalFormatting sqref="X38">
    <cfRule type="cellIs" dxfId="99" priority="23" operator="equal">
      <formula>$AC38</formula>
    </cfRule>
  </conditionalFormatting>
  <conditionalFormatting sqref="X44">
    <cfRule type="cellIs" dxfId="98" priority="22" operator="equal">
      <formula>$AC44</formula>
    </cfRule>
  </conditionalFormatting>
  <conditionalFormatting sqref="X50:AA50">
    <cfRule type="cellIs" dxfId="97" priority="21" operator="equal">
      <formula>$AC50</formula>
    </cfRule>
  </conditionalFormatting>
  <conditionalFormatting sqref="C20:K20 N20:W20">
    <cfRule type="cellIs" dxfId="96" priority="20" operator="equal">
      <formula>$AC20</formula>
    </cfRule>
  </conditionalFormatting>
  <conditionalFormatting sqref="C32:K32 N32:W32">
    <cfRule type="cellIs" dxfId="95" priority="19" operator="equal">
      <formula>$AC32</formula>
    </cfRule>
  </conditionalFormatting>
  <conditionalFormatting sqref="C38:K38 N38:W38">
    <cfRule type="cellIs" dxfId="94" priority="18" operator="equal">
      <formula>$AC38</formula>
    </cfRule>
  </conditionalFormatting>
  <conditionalFormatting sqref="C44:K44 N44:W44">
    <cfRule type="cellIs" dxfId="93" priority="17" operator="equal">
      <formula>$AC44</formula>
    </cfRule>
  </conditionalFormatting>
  <conditionalFormatting sqref="C50:D50">
    <cfRule type="cellIs" dxfId="92" priority="16" operator="equal">
      <formula>$AC50</formula>
    </cfRule>
  </conditionalFormatting>
  <conditionalFormatting sqref="C26:F26">
    <cfRule type="cellIs" dxfId="91" priority="15" operator="equal">
      <formula>$AC26</formula>
    </cfRule>
  </conditionalFormatting>
  <conditionalFormatting sqref="Y26:AA26">
    <cfRule type="cellIs" dxfId="90" priority="14" operator="equal">
      <formula>$AC26</formula>
    </cfRule>
  </conditionalFormatting>
  <conditionalFormatting sqref="Y38:AA38">
    <cfRule type="cellIs" dxfId="89" priority="13" operator="equal">
      <formula>$AC38</formula>
    </cfRule>
  </conditionalFormatting>
  <conditionalFormatting sqref="Y44:AA44">
    <cfRule type="cellIs" dxfId="88" priority="12" operator="equal">
      <formula>$AC44</formula>
    </cfRule>
  </conditionalFormatting>
  <conditionalFormatting sqref="E50:K50">
    <cfRule type="cellIs" dxfId="87" priority="11" operator="equal">
      <formula>$AC50</formula>
    </cfRule>
  </conditionalFormatting>
  <conditionalFormatting sqref="L8:M8 L20 L26 L44 L50">
    <cfRule type="cellIs" dxfId="86" priority="10" operator="equal">
      <formula>$AC8</formula>
    </cfRule>
  </conditionalFormatting>
  <conditionalFormatting sqref="L14:M14">
    <cfRule type="cellIs" dxfId="85" priority="9" operator="equal">
      <formula>$AC14</formula>
    </cfRule>
  </conditionalFormatting>
  <conditionalFormatting sqref="M26">
    <cfRule type="cellIs" dxfId="84" priority="8" operator="equal">
      <formula>$AC26</formula>
    </cfRule>
  </conditionalFormatting>
  <conditionalFormatting sqref="M20">
    <cfRule type="cellIs" dxfId="83" priority="7" operator="equal">
      <formula>$AC20</formula>
    </cfRule>
  </conditionalFormatting>
  <conditionalFormatting sqref="M44">
    <cfRule type="cellIs" dxfId="82" priority="6" operator="equal">
      <formula>$AC44</formula>
    </cfRule>
  </conditionalFormatting>
  <conditionalFormatting sqref="M50">
    <cfRule type="cellIs" dxfId="81" priority="5" operator="equal">
      <formula>$AC50</formula>
    </cfRule>
  </conditionalFormatting>
  <conditionalFormatting sqref="L38">
    <cfRule type="cellIs" dxfId="80" priority="4" operator="equal">
      <formula>$AC38</formula>
    </cfRule>
  </conditionalFormatting>
  <conditionalFormatting sqref="M38">
    <cfRule type="cellIs" dxfId="79" priority="3" operator="equal">
      <formula>$AC38</formula>
    </cfRule>
  </conditionalFormatting>
  <conditionalFormatting sqref="L32">
    <cfRule type="cellIs" dxfId="78" priority="2" operator="equal">
      <formula>$AC32</formula>
    </cfRule>
  </conditionalFormatting>
  <conditionalFormatting sqref="M32">
    <cfRule type="cellIs" dxfId="77" priority="1" operator="equal">
      <formula>$AC32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zoomScale="110" zoomScaleNormal="110" workbookViewId="0">
      <pane ySplit="5" topLeftCell="A6" activePane="bottomLeft" state="frozen"/>
      <selection activeCell="AB52" sqref="AB52"/>
      <selection pane="bottomLeft" activeCell="H37" sqref="H37"/>
    </sheetView>
  </sheetViews>
  <sheetFormatPr defaultRowHeight="15" x14ac:dyDescent="0.2"/>
  <cols>
    <col min="1" max="1" width="10.7109375" style="1" customWidth="1"/>
    <col min="2" max="2" width="7.7109375" style="1" customWidth="1"/>
    <col min="3" max="38" width="3" style="1" customWidth="1"/>
    <col min="39" max="39" width="14.140625" style="1" customWidth="1"/>
    <col min="40" max="40" width="11.28515625" style="1" hidden="1" customWidth="1"/>
    <col min="41" max="16384" width="9.140625" style="1"/>
  </cols>
  <sheetData>
    <row r="1" spans="1:42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5" t="s">
        <v>90</v>
      </c>
      <c r="Y1" s="5"/>
      <c r="Z1" s="5"/>
      <c r="AA1" s="5"/>
      <c r="AB1" s="6"/>
      <c r="AC1" s="6"/>
      <c r="AD1" s="3"/>
      <c r="AE1" s="3"/>
      <c r="AF1" s="3"/>
      <c r="AG1" s="3"/>
      <c r="AH1" s="3"/>
      <c r="AI1" s="3"/>
      <c r="AJ1" s="3"/>
      <c r="AK1" s="3"/>
      <c r="AL1" s="3"/>
      <c r="AM1" s="7"/>
      <c r="AP1" s="274"/>
    </row>
    <row r="2" spans="1:42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  <c r="X2" s="11"/>
      <c r="Y2" s="11"/>
      <c r="Z2" s="11"/>
      <c r="AA2" s="11"/>
      <c r="AB2" s="12"/>
      <c r="AC2" s="12"/>
      <c r="AD2" s="9"/>
      <c r="AE2" s="9"/>
      <c r="AF2" s="9"/>
      <c r="AG2" s="9"/>
      <c r="AH2" s="9"/>
      <c r="AI2" s="9"/>
      <c r="AJ2" s="9"/>
      <c r="AK2" s="9"/>
      <c r="AL2" s="9"/>
      <c r="AM2" s="13"/>
      <c r="AP2" s="274"/>
    </row>
    <row r="3" spans="1:42" ht="21.95" customHeight="1" thickBot="1" x14ac:dyDescent="0.25">
      <c r="A3" s="8" t="s">
        <v>0</v>
      </c>
      <c r="B3" s="14">
        <v>3</v>
      </c>
      <c r="C3" s="12" t="s">
        <v>89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  <c r="O3" s="12"/>
      <c r="P3" s="12"/>
      <c r="Q3" s="12"/>
      <c r="R3" s="12"/>
      <c r="S3" s="9"/>
      <c r="T3" s="9"/>
      <c r="U3" s="9"/>
      <c r="V3" s="9"/>
      <c r="W3" s="10"/>
      <c r="X3" s="15" t="s">
        <v>103</v>
      </c>
      <c r="Y3" s="15"/>
      <c r="Z3" s="15"/>
      <c r="AA3" s="15"/>
      <c r="AB3" s="12"/>
      <c r="AC3" s="12"/>
      <c r="AD3" s="9"/>
      <c r="AE3" s="9"/>
      <c r="AF3" s="9"/>
      <c r="AG3" s="9"/>
      <c r="AH3" s="9"/>
      <c r="AI3" s="9"/>
      <c r="AJ3" s="9"/>
      <c r="AK3" s="9"/>
      <c r="AL3" s="9"/>
      <c r="AM3" s="13"/>
      <c r="AP3" s="274"/>
    </row>
    <row r="4" spans="1:42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  <c r="O4" s="18"/>
      <c r="P4" s="18"/>
      <c r="Q4" s="18"/>
      <c r="R4" s="18"/>
      <c r="S4" s="19"/>
      <c r="T4" s="19"/>
      <c r="U4" s="19"/>
      <c r="V4" s="19"/>
      <c r="W4" s="20"/>
      <c r="X4" s="21"/>
      <c r="Y4" s="21"/>
      <c r="Z4" s="21"/>
      <c r="AA4" s="21"/>
      <c r="AB4" s="18"/>
      <c r="AC4" s="18"/>
      <c r="AD4" s="19"/>
      <c r="AE4" s="19"/>
      <c r="AF4" s="19"/>
      <c r="AG4" s="19"/>
      <c r="AH4" s="19"/>
      <c r="AI4" s="19"/>
      <c r="AJ4" s="19"/>
      <c r="AK4" s="19"/>
      <c r="AL4" s="19"/>
      <c r="AM4" s="22"/>
      <c r="AP4" s="274"/>
    </row>
    <row r="5" spans="1:42" ht="117" customHeight="1" thickBot="1" x14ac:dyDescent="0.25">
      <c r="A5" s="47" t="s">
        <v>53</v>
      </c>
      <c r="B5" s="32" t="s">
        <v>1</v>
      </c>
      <c r="C5" s="263" t="s">
        <v>37</v>
      </c>
      <c r="D5" s="36" t="s">
        <v>36</v>
      </c>
      <c r="E5" s="41" t="s">
        <v>34</v>
      </c>
      <c r="F5" s="42" t="s">
        <v>34</v>
      </c>
      <c r="G5" s="42" t="s">
        <v>35</v>
      </c>
      <c r="H5" s="42" t="s">
        <v>34</v>
      </c>
      <c r="I5" s="42" t="s">
        <v>34</v>
      </c>
      <c r="J5" s="264" t="s">
        <v>39</v>
      </c>
      <c r="K5" s="36" t="s">
        <v>41</v>
      </c>
      <c r="L5" s="36" t="s">
        <v>42</v>
      </c>
      <c r="M5" s="36" t="s">
        <v>32</v>
      </c>
      <c r="N5" s="45" t="s">
        <v>30</v>
      </c>
      <c r="O5" s="46" t="s">
        <v>31</v>
      </c>
      <c r="P5" s="46" t="s">
        <v>30</v>
      </c>
      <c r="Q5" s="33" t="s">
        <v>43</v>
      </c>
      <c r="R5" s="36" t="s">
        <v>44</v>
      </c>
      <c r="S5" s="36" t="s">
        <v>45</v>
      </c>
      <c r="T5" s="32" t="s">
        <v>24</v>
      </c>
      <c r="U5" s="263" t="s">
        <v>102</v>
      </c>
      <c r="V5" s="33" t="s">
        <v>26</v>
      </c>
      <c r="W5" s="36" t="s">
        <v>27</v>
      </c>
      <c r="X5" s="36" t="s">
        <v>28</v>
      </c>
      <c r="Y5" s="36" t="s">
        <v>101</v>
      </c>
      <c r="Z5" s="36" t="s">
        <v>82</v>
      </c>
      <c r="AA5" s="36" t="s">
        <v>100</v>
      </c>
      <c r="AB5" s="36" t="s">
        <v>84</v>
      </c>
      <c r="AC5" s="262" t="s">
        <v>85</v>
      </c>
      <c r="AD5" s="224" t="s">
        <v>86</v>
      </c>
      <c r="AE5" s="261" t="s">
        <v>46</v>
      </c>
      <c r="AF5" s="261" t="s">
        <v>12</v>
      </c>
      <c r="AG5" s="261" t="s">
        <v>13</v>
      </c>
      <c r="AH5" s="261" t="s">
        <v>14</v>
      </c>
      <c r="AI5" s="261" t="s">
        <v>47</v>
      </c>
      <c r="AJ5" s="261" t="s">
        <v>20</v>
      </c>
      <c r="AK5" s="261" t="s">
        <v>19</v>
      </c>
      <c r="AL5" s="260" t="s">
        <v>15</v>
      </c>
      <c r="AM5" s="65" t="s">
        <v>54</v>
      </c>
      <c r="AN5" s="23" t="s">
        <v>2</v>
      </c>
      <c r="AP5" s="275" t="s">
        <v>106</v>
      </c>
    </row>
    <row r="6" spans="1:42" ht="15.6" customHeight="1" x14ac:dyDescent="0.2">
      <c r="A6" s="48"/>
      <c r="B6" s="30" t="s">
        <v>3</v>
      </c>
      <c r="C6" s="186"/>
      <c r="D6" s="53" t="s">
        <v>65</v>
      </c>
      <c r="E6" s="258" t="s">
        <v>65</v>
      </c>
      <c r="F6" s="56" t="s">
        <v>65</v>
      </c>
      <c r="G6" s="56" t="s">
        <v>65</v>
      </c>
      <c r="H6" s="56" t="s">
        <v>65</v>
      </c>
      <c r="I6" s="56" t="s">
        <v>65</v>
      </c>
      <c r="J6" s="257" t="s">
        <v>65</v>
      </c>
      <c r="K6" s="53" t="s">
        <v>65</v>
      </c>
      <c r="L6" s="53" t="s">
        <v>65</v>
      </c>
      <c r="M6" s="53" t="s">
        <v>65</v>
      </c>
      <c r="N6" s="54" t="s">
        <v>65</v>
      </c>
      <c r="O6" s="55" t="s">
        <v>65</v>
      </c>
      <c r="P6" s="55" t="s">
        <v>65</v>
      </c>
      <c r="Q6" s="52" t="s">
        <v>65</v>
      </c>
      <c r="R6" s="53" t="s">
        <v>65</v>
      </c>
      <c r="S6" s="53" t="s">
        <v>65</v>
      </c>
      <c r="T6" s="256" t="s">
        <v>65</v>
      </c>
      <c r="U6" s="255" t="s">
        <v>65</v>
      </c>
      <c r="V6" s="52">
        <v>0</v>
      </c>
      <c r="W6" s="53">
        <v>0</v>
      </c>
      <c r="X6" s="53">
        <v>0</v>
      </c>
      <c r="Y6" s="53">
        <v>0</v>
      </c>
      <c r="Z6" s="53">
        <v>0</v>
      </c>
      <c r="AA6" s="53">
        <v>1</v>
      </c>
      <c r="AB6" s="53">
        <v>0</v>
      </c>
      <c r="AC6" s="53">
        <v>1</v>
      </c>
      <c r="AD6" s="212">
        <v>0</v>
      </c>
      <c r="AE6" s="254" t="s">
        <v>65</v>
      </c>
      <c r="AF6" s="254" t="s">
        <v>65</v>
      </c>
      <c r="AG6" s="254" t="s">
        <v>65</v>
      </c>
      <c r="AH6" s="254" t="s">
        <v>65</v>
      </c>
      <c r="AI6" s="254" t="s">
        <v>65</v>
      </c>
      <c r="AJ6" s="254" t="s">
        <v>65</v>
      </c>
      <c r="AK6" s="254" t="s">
        <v>65</v>
      </c>
      <c r="AL6" s="253" t="s">
        <v>65</v>
      </c>
      <c r="AM6" s="66" t="s">
        <v>8</v>
      </c>
      <c r="AN6" s="24"/>
      <c r="AP6" s="274" t="str">
        <f t="shared" ref="AP6:AP7" si="0">IF($B5="l. wsiad.",SUM(C5:J5,AC6),"-")</f>
        <v>-</v>
      </c>
    </row>
    <row r="7" spans="1:42" ht="15.6" customHeight="1" x14ac:dyDescent="0.2">
      <c r="A7" s="49">
        <v>8.3000000000000007</v>
      </c>
      <c r="B7" s="31" t="s">
        <v>4</v>
      </c>
      <c r="C7" s="211" t="s">
        <v>65</v>
      </c>
      <c r="D7" s="60" t="s">
        <v>65</v>
      </c>
      <c r="E7" s="63" t="s">
        <v>65</v>
      </c>
      <c r="F7" s="64" t="s">
        <v>65</v>
      </c>
      <c r="G7" s="64" t="s">
        <v>65</v>
      </c>
      <c r="H7" s="64" t="s">
        <v>65</v>
      </c>
      <c r="I7" s="64" t="s">
        <v>65</v>
      </c>
      <c r="J7" s="59" t="s">
        <v>65</v>
      </c>
      <c r="K7" s="60" t="s">
        <v>65</v>
      </c>
      <c r="L7" s="60" t="s">
        <v>65</v>
      </c>
      <c r="M7" s="60" t="s">
        <v>65</v>
      </c>
      <c r="N7" s="61" t="s">
        <v>65</v>
      </c>
      <c r="O7" s="62" t="s">
        <v>65</v>
      </c>
      <c r="P7" s="62" t="s">
        <v>65</v>
      </c>
      <c r="Q7" s="59" t="s">
        <v>65</v>
      </c>
      <c r="R7" s="60" t="s">
        <v>65</v>
      </c>
      <c r="S7" s="60" t="s">
        <v>65</v>
      </c>
      <c r="T7" s="252" t="s">
        <v>65</v>
      </c>
      <c r="U7" s="211">
        <v>0</v>
      </c>
      <c r="V7" s="59">
        <v>0</v>
      </c>
      <c r="W7" s="60">
        <v>2</v>
      </c>
      <c r="X7" s="60">
        <v>0</v>
      </c>
      <c r="Y7" s="60">
        <v>0</v>
      </c>
      <c r="Z7" s="60">
        <v>0</v>
      </c>
      <c r="AA7" s="60">
        <v>0</v>
      </c>
      <c r="AB7" s="60">
        <v>0</v>
      </c>
      <c r="AC7" s="60">
        <v>0</v>
      </c>
      <c r="AD7" s="210"/>
      <c r="AE7" s="251" t="s">
        <v>65</v>
      </c>
      <c r="AF7" s="251" t="s">
        <v>65</v>
      </c>
      <c r="AG7" s="251" t="s">
        <v>65</v>
      </c>
      <c r="AH7" s="251" t="s">
        <v>65</v>
      </c>
      <c r="AI7" s="251" t="s">
        <v>65</v>
      </c>
      <c r="AJ7" s="251" t="s">
        <v>65</v>
      </c>
      <c r="AK7" s="251" t="s">
        <v>65</v>
      </c>
      <c r="AL7" s="250"/>
      <c r="AM7" s="67">
        <f>SUM(C7:AL7)</f>
        <v>2</v>
      </c>
      <c r="AN7" s="25"/>
      <c r="AP7" s="274" t="str">
        <f t="shared" si="0"/>
        <v>-</v>
      </c>
    </row>
    <row r="8" spans="1:42" ht="15.6" customHeight="1" x14ac:dyDescent="0.2">
      <c r="A8" s="272" t="s">
        <v>99</v>
      </c>
      <c r="B8" s="29" t="s">
        <v>5</v>
      </c>
      <c r="C8" s="161" t="s">
        <v>65</v>
      </c>
      <c r="D8" s="74" t="s">
        <v>65</v>
      </c>
      <c r="E8" s="75" t="s">
        <v>65</v>
      </c>
      <c r="F8" s="249" t="s">
        <v>65</v>
      </c>
      <c r="G8" s="249" t="s">
        <v>65</v>
      </c>
      <c r="H8" s="249" t="s">
        <v>65</v>
      </c>
      <c r="I8" s="76" t="s">
        <v>65</v>
      </c>
      <c r="J8" s="73" t="s">
        <v>65</v>
      </c>
      <c r="K8" s="247" t="s">
        <v>65</v>
      </c>
      <c r="L8" s="247" t="s">
        <v>65</v>
      </c>
      <c r="M8" s="74" t="s">
        <v>65</v>
      </c>
      <c r="N8" s="71" t="s">
        <v>65</v>
      </c>
      <c r="O8" s="248" t="s">
        <v>65</v>
      </c>
      <c r="P8" s="72" t="s">
        <v>65</v>
      </c>
      <c r="Q8" s="73" t="s">
        <v>65</v>
      </c>
      <c r="R8" s="247" t="s">
        <v>65</v>
      </c>
      <c r="S8" s="74" t="s">
        <v>65</v>
      </c>
      <c r="T8" s="74" t="s">
        <v>65</v>
      </c>
      <c r="U8" s="259">
        <f>U7</f>
        <v>0</v>
      </c>
      <c r="V8" s="73">
        <f t="shared" ref="V8:AD8" si="1">U8-V6+V7</f>
        <v>0</v>
      </c>
      <c r="W8" s="247">
        <f t="shared" si="1"/>
        <v>2</v>
      </c>
      <c r="X8" s="247">
        <f t="shared" si="1"/>
        <v>2</v>
      </c>
      <c r="Y8" s="247">
        <f t="shared" si="1"/>
        <v>2</v>
      </c>
      <c r="Z8" s="247">
        <f t="shared" si="1"/>
        <v>2</v>
      </c>
      <c r="AA8" s="247">
        <f t="shared" si="1"/>
        <v>1</v>
      </c>
      <c r="AB8" s="247">
        <f t="shared" si="1"/>
        <v>1</v>
      </c>
      <c r="AC8" s="247">
        <f t="shared" si="1"/>
        <v>0</v>
      </c>
      <c r="AD8" s="74">
        <f t="shared" si="1"/>
        <v>0</v>
      </c>
      <c r="AE8" s="77" t="s">
        <v>65</v>
      </c>
      <c r="AF8" s="246" t="s">
        <v>65</v>
      </c>
      <c r="AG8" s="246" t="s">
        <v>65</v>
      </c>
      <c r="AH8" s="246" t="s">
        <v>65</v>
      </c>
      <c r="AI8" s="246" t="s">
        <v>65</v>
      </c>
      <c r="AJ8" s="246" t="s">
        <v>65</v>
      </c>
      <c r="AK8" s="246" t="s">
        <v>65</v>
      </c>
      <c r="AL8" s="246" t="s">
        <v>65</v>
      </c>
      <c r="AM8" s="68"/>
      <c r="AN8" s="26">
        <f>MAX(C8:AL8)</f>
        <v>2</v>
      </c>
      <c r="AP8" s="274">
        <f>IF($B7="l. wsiad.",SUM(C7:J7,AC8),"-")</f>
        <v>0</v>
      </c>
    </row>
    <row r="9" spans="1:42" ht="15.6" customHeight="1" x14ac:dyDescent="0.25">
      <c r="A9" s="273"/>
      <c r="B9" s="200" t="s">
        <v>6</v>
      </c>
      <c r="C9" s="129"/>
      <c r="D9" s="125"/>
      <c r="E9" s="122"/>
      <c r="F9" s="123"/>
      <c r="G9" s="167" t="s">
        <v>65</v>
      </c>
      <c r="H9" s="123"/>
      <c r="I9" s="123"/>
      <c r="J9" s="124" t="s">
        <v>65</v>
      </c>
      <c r="K9" s="125"/>
      <c r="L9" s="125"/>
      <c r="M9" s="125"/>
      <c r="N9" s="126"/>
      <c r="O9" s="127" t="s">
        <v>65</v>
      </c>
      <c r="P9" s="128"/>
      <c r="Q9" s="129"/>
      <c r="R9" s="125"/>
      <c r="S9" s="125"/>
      <c r="T9" s="242"/>
      <c r="U9" s="124" t="s">
        <v>65</v>
      </c>
      <c r="V9" s="129"/>
      <c r="W9" s="125"/>
      <c r="X9" s="130">
        <v>8.32</v>
      </c>
      <c r="Y9" s="125"/>
      <c r="Z9" s="125"/>
      <c r="AA9" s="125"/>
      <c r="AB9" s="125"/>
      <c r="AC9" s="130">
        <v>8.36</v>
      </c>
      <c r="AD9" s="245">
        <v>8.3699999999999992</v>
      </c>
      <c r="AE9" s="241" t="s">
        <v>65</v>
      </c>
      <c r="AF9" s="240"/>
      <c r="AG9" s="240"/>
      <c r="AH9" s="241" t="s">
        <v>65</v>
      </c>
      <c r="AI9" s="240"/>
      <c r="AJ9" s="240"/>
      <c r="AK9" s="240"/>
      <c r="AL9" s="244" t="s">
        <v>65</v>
      </c>
      <c r="AM9" s="69">
        <v>0.09</v>
      </c>
      <c r="AN9" s="25"/>
      <c r="AP9" s="274" t="str">
        <f t="shared" ref="AP9:AP56" si="2">IF($B8="l. wsiad.",SUM(C8:J8,AC9),"-")</f>
        <v>-</v>
      </c>
    </row>
    <row r="10" spans="1:42" ht="15.6" customHeight="1" x14ac:dyDescent="0.25">
      <c r="A10" s="273"/>
      <c r="B10" s="200" t="s">
        <v>7</v>
      </c>
      <c r="C10" s="243" t="s">
        <v>65</v>
      </c>
      <c r="D10" s="125"/>
      <c r="E10" s="122"/>
      <c r="F10" s="123"/>
      <c r="G10" s="167" t="s">
        <v>65</v>
      </c>
      <c r="H10" s="123"/>
      <c r="I10" s="123"/>
      <c r="J10" s="124" t="s">
        <v>65</v>
      </c>
      <c r="K10" s="125"/>
      <c r="L10" s="125"/>
      <c r="M10" s="125"/>
      <c r="N10" s="126"/>
      <c r="O10" s="127" t="s">
        <v>65</v>
      </c>
      <c r="P10" s="128"/>
      <c r="Q10" s="129"/>
      <c r="R10" s="125"/>
      <c r="S10" s="125"/>
      <c r="T10" s="242"/>
      <c r="U10" s="124">
        <v>8.2799999999999994</v>
      </c>
      <c r="V10" s="129"/>
      <c r="W10" s="125"/>
      <c r="X10" s="130">
        <v>8.32</v>
      </c>
      <c r="Y10" s="125"/>
      <c r="Z10" s="125"/>
      <c r="AA10" s="125"/>
      <c r="AB10" s="125"/>
      <c r="AC10" s="130">
        <v>8.36</v>
      </c>
      <c r="AD10" s="242"/>
      <c r="AE10" s="241" t="s">
        <v>65</v>
      </c>
      <c r="AF10" s="240"/>
      <c r="AG10" s="240"/>
      <c r="AH10" s="241" t="s">
        <v>65</v>
      </c>
      <c r="AI10" s="240"/>
      <c r="AJ10" s="240"/>
      <c r="AK10" s="240"/>
      <c r="AL10" s="239"/>
      <c r="AM10" s="68"/>
      <c r="AN10" s="27"/>
      <c r="AP10" s="274" t="str">
        <f t="shared" si="2"/>
        <v>-</v>
      </c>
    </row>
    <row r="11" spans="1:42" ht="15.6" customHeight="1" thickBot="1" x14ac:dyDescent="0.25">
      <c r="A11" s="50">
        <v>227</v>
      </c>
      <c r="B11" s="34" t="s">
        <v>9</v>
      </c>
      <c r="C11" s="35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7"/>
      <c r="AJ11" s="237"/>
      <c r="AK11" s="237"/>
      <c r="AL11" s="236"/>
      <c r="AM11" s="70"/>
      <c r="AN11" s="28"/>
      <c r="AP11" s="274" t="str">
        <f t="shared" si="2"/>
        <v>-</v>
      </c>
    </row>
    <row r="12" spans="1:42" x14ac:dyDescent="0.2">
      <c r="A12" s="48"/>
      <c r="B12" s="30" t="s">
        <v>3</v>
      </c>
      <c r="C12" s="186"/>
      <c r="D12" s="53">
        <v>0</v>
      </c>
      <c r="E12" s="258">
        <v>0</v>
      </c>
      <c r="F12" s="56">
        <v>0</v>
      </c>
      <c r="G12" s="56">
        <v>0</v>
      </c>
      <c r="H12" s="56">
        <v>0</v>
      </c>
      <c r="I12" s="56">
        <v>0</v>
      </c>
      <c r="J12" s="257">
        <v>0</v>
      </c>
      <c r="K12" s="53">
        <v>0</v>
      </c>
      <c r="L12" s="53">
        <v>0</v>
      </c>
      <c r="M12" s="53">
        <v>0</v>
      </c>
      <c r="N12" s="54" t="s">
        <v>65</v>
      </c>
      <c r="O12" s="55" t="s">
        <v>65</v>
      </c>
      <c r="P12" s="55" t="s">
        <v>65</v>
      </c>
      <c r="Q12" s="52">
        <v>0</v>
      </c>
      <c r="R12" s="53">
        <v>0</v>
      </c>
      <c r="S12" s="53">
        <v>5</v>
      </c>
      <c r="T12" s="256">
        <v>6</v>
      </c>
      <c r="U12" s="255">
        <v>1</v>
      </c>
      <c r="V12" s="52" t="s">
        <v>65</v>
      </c>
      <c r="W12" s="53" t="s">
        <v>65</v>
      </c>
      <c r="X12" s="53" t="s">
        <v>65</v>
      </c>
      <c r="Y12" s="53" t="s">
        <v>65</v>
      </c>
      <c r="Z12" s="53" t="s">
        <v>65</v>
      </c>
      <c r="AA12" s="53" t="s">
        <v>65</v>
      </c>
      <c r="AB12" s="53" t="s">
        <v>65</v>
      </c>
      <c r="AC12" s="53" t="s">
        <v>65</v>
      </c>
      <c r="AD12" s="212" t="s">
        <v>65</v>
      </c>
      <c r="AE12" s="254" t="s">
        <v>65</v>
      </c>
      <c r="AF12" s="254" t="s">
        <v>65</v>
      </c>
      <c r="AG12" s="254" t="s">
        <v>65</v>
      </c>
      <c r="AH12" s="254" t="s">
        <v>65</v>
      </c>
      <c r="AI12" s="254" t="s">
        <v>65</v>
      </c>
      <c r="AJ12" s="254" t="s">
        <v>65</v>
      </c>
      <c r="AK12" s="254" t="s">
        <v>65</v>
      </c>
      <c r="AL12" s="253" t="s">
        <v>65</v>
      </c>
      <c r="AM12" s="66" t="s">
        <v>8</v>
      </c>
      <c r="AN12" s="24"/>
      <c r="AP12" s="274" t="str">
        <f t="shared" si="2"/>
        <v>-</v>
      </c>
    </row>
    <row r="13" spans="1:42" x14ac:dyDescent="0.2">
      <c r="A13" s="49">
        <v>9.3000000000000007</v>
      </c>
      <c r="B13" s="31" t="s">
        <v>4</v>
      </c>
      <c r="C13" s="211">
        <v>3</v>
      </c>
      <c r="D13" s="60">
        <v>0</v>
      </c>
      <c r="E13" s="63">
        <v>0</v>
      </c>
      <c r="F13" s="64">
        <v>0</v>
      </c>
      <c r="G13" s="64">
        <v>0</v>
      </c>
      <c r="H13" s="64">
        <v>0</v>
      </c>
      <c r="I13" s="64">
        <v>0</v>
      </c>
      <c r="J13" s="59">
        <v>1</v>
      </c>
      <c r="K13" s="60">
        <v>3</v>
      </c>
      <c r="L13" s="60">
        <v>4</v>
      </c>
      <c r="M13" s="60">
        <v>0</v>
      </c>
      <c r="N13" s="61" t="s">
        <v>65</v>
      </c>
      <c r="O13" s="62" t="s">
        <v>65</v>
      </c>
      <c r="P13" s="62" t="s">
        <v>65</v>
      </c>
      <c r="Q13" s="59">
        <v>0</v>
      </c>
      <c r="R13" s="60">
        <v>2</v>
      </c>
      <c r="S13" s="60">
        <v>0</v>
      </c>
      <c r="T13" s="252">
        <v>0</v>
      </c>
      <c r="U13" s="211" t="s">
        <v>65</v>
      </c>
      <c r="V13" s="59" t="s">
        <v>65</v>
      </c>
      <c r="W13" s="60" t="s">
        <v>65</v>
      </c>
      <c r="X13" s="60" t="s">
        <v>65</v>
      </c>
      <c r="Y13" s="60" t="s">
        <v>65</v>
      </c>
      <c r="Z13" s="60" t="s">
        <v>65</v>
      </c>
      <c r="AA13" s="60" t="s">
        <v>65</v>
      </c>
      <c r="AB13" s="60" t="s">
        <v>65</v>
      </c>
      <c r="AC13" s="60" t="s">
        <v>65</v>
      </c>
      <c r="AD13" s="210"/>
      <c r="AE13" s="251" t="s">
        <v>65</v>
      </c>
      <c r="AF13" s="251" t="s">
        <v>65</v>
      </c>
      <c r="AG13" s="251" t="s">
        <v>65</v>
      </c>
      <c r="AH13" s="251" t="s">
        <v>65</v>
      </c>
      <c r="AI13" s="251" t="s">
        <v>65</v>
      </c>
      <c r="AJ13" s="251" t="s">
        <v>65</v>
      </c>
      <c r="AK13" s="251" t="s">
        <v>65</v>
      </c>
      <c r="AL13" s="250"/>
      <c r="AM13" s="67">
        <f>SUM(C13:AL13)</f>
        <v>13</v>
      </c>
      <c r="AN13" s="25"/>
      <c r="AP13" s="274" t="str">
        <f t="shared" si="2"/>
        <v>-</v>
      </c>
    </row>
    <row r="14" spans="1:42" x14ac:dyDescent="0.2">
      <c r="A14" s="272" t="s">
        <v>98</v>
      </c>
      <c r="B14" s="29" t="s">
        <v>5</v>
      </c>
      <c r="C14" s="161">
        <f>C13</f>
        <v>3</v>
      </c>
      <c r="D14" s="74">
        <f t="shared" ref="D14:M14" si="3">C14-D12+D13</f>
        <v>3</v>
      </c>
      <c r="E14" s="75">
        <f t="shared" si="3"/>
        <v>3</v>
      </c>
      <c r="F14" s="249">
        <f t="shared" si="3"/>
        <v>3</v>
      </c>
      <c r="G14" s="249">
        <f t="shared" si="3"/>
        <v>3</v>
      </c>
      <c r="H14" s="249">
        <f t="shared" si="3"/>
        <v>3</v>
      </c>
      <c r="I14" s="76">
        <f t="shared" si="3"/>
        <v>3</v>
      </c>
      <c r="J14" s="73">
        <f t="shared" si="3"/>
        <v>4</v>
      </c>
      <c r="K14" s="247">
        <f t="shared" si="3"/>
        <v>7</v>
      </c>
      <c r="L14" s="247">
        <f t="shared" si="3"/>
        <v>11</v>
      </c>
      <c r="M14" s="74">
        <f t="shared" si="3"/>
        <v>11</v>
      </c>
      <c r="N14" s="71" t="s">
        <v>65</v>
      </c>
      <c r="O14" s="248" t="s">
        <v>65</v>
      </c>
      <c r="P14" s="72" t="s">
        <v>65</v>
      </c>
      <c r="Q14" s="73">
        <f>M14-Q12+Q13</f>
        <v>11</v>
      </c>
      <c r="R14" s="247">
        <f>Q14-R12+R13</f>
        <v>13</v>
      </c>
      <c r="S14" s="74">
        <f>R14-S12+S13</f>
        <v>8</v>
      </c>
      <c r="T14" s="74">
        <f>S14-T12+T13</f>
        <v>2</v>
      </c>
      <c r="U14" s="259">
        <f>T14-U12</f>
        <v>1</v>
      </c>
      <c r="V14" s="73" t="s">
        <v>65</v>
      </c>
      <c r="W14" s="247" t="s">
        <v>65</v>
      </c>
      <c r="X14" s="247" t="s">
        <v>65</v>
      </c>
      <c r="Y14" s="247" t="s">
        <v>65</v>
      </c>
      <c r="Z14" s="247" t="s">
        <v>65</v>
      </c>
      <c r="AA14" s="247" t="s">
        <v>65</v>
      </c>
      <c r="AB14" s="247" t="s">
        <v>65</v>
      </c>
      <c r="AC14" s="247" t="s">
        <v>65</v>
      </c>
      <c r="AD14" s="74" t="s">
        <v>65</v>
      </c>
      <c r="AE14" s="77" t="s">
        <v>65</v>
      </c>
      <c r="AF14" s="246" t="s">
        <v>65</v>
      </c>
      <c r="AG14" s="246" t="s">
        <v>65</v>
      </c>
      <c r="AH14" s="246" t="s">
        <v>65</v>
      </c>
      <c r="AI14" s="246" t="s">
        <v>65</v>
      </c>
      <c r="AJ14" s="246" t="s">
        <v>65</v>
      </c>
      <c r="AK14" s="246" t="s">
        <v>65</v>
      </c>
      <c r="AL14" s="246" t="s">
        <v>65</v>
      </c>
      <c r="AM14" s="68"/>
      <c r="AN14" s="26">
        <f>MAX(C14:AL14)</f>
        <v>13</v>
      </c>
      <c r="AP14" s="274">
        <f t="shared" si="2"/>
        <v>4</v>
      </c>
    </row>
    <row r="15" spans="1:42" ht="15.75" x14ac:dyDescent="0.25">
      <c r="A15" s="273"/>
      <c r="B15" s="200" t="s">
        <v>6</v>
      </c>
      <c r="C15" s="129"/>
      <c r="D15" s="125"/>
      <c r="E15" s="122"/>
      <c r="F15" s="123"/>
      <c r="G15" s="167">
        <v>9.3699999999999992</v>
      </c>
      <c r="H15" s="123"/>
      <c r="I15" s="123"/>
      <c r="J15" s="124">
        <v>9.41</v>
      </c>
      <c r="K15" s="125"/>
      <c r="L15" s="125"/>
      <c r="M15" s="125"/>
      <c r="N15" s="126"/>
      <c r="O15" s="127" t="s">
        <v>65</v>
      </c>
      <c r="P15" s="128"/>
      <c r="Q15" s="129"/>
      <c r="R15" s="125"/>
      <c r="S15" s="125"/>
      <c r="T15" s="242"/>
      <c r="U15" s="124">
        <v>9.56</v>
      </c>
      <c r="V15" s="129"/>
      <c r="W15" s="125"/>
      <c r="X15" s="130" t="s">
        <v>65</v>
      </c>
      <c r="Y15" s="125"/>
      <c r="Z15" s="125"/>
      <c r="AA15" s="125"/>
      <c r="AB15" s="125"/>
      <c r="AC15" s="130" t="s">
        <v>65</v>
      </c>
      <c r="AD15" s="245" t="s">
        <v>65</v>
      </c>
      <c r="AE15" s="241" t="s">
        <v>65</v>
      </c>
      <c r="AF15" s="240"/>
      <c r="AG15" s="240"/>
      <c r="AH15" s="241" t="s">
        <v>65</v>
      </c>
      <c r="AI15" s="240"/>
      <c r="AJ15" s="240"/>
      <c r="AK15" s="240"/>
      <c r="AL15" s="244" t="s">
        <v>65</v>
      </c>
      <c r="AM15" s="69">
        <v>0.27</v>
      </c>
      <c r="AN15" s="25"/>
      <c r="AP15" s="274" t="str">
        <f t="shared" si="2"/>
        <v>-</v>
      </c>
    </row>
    <row r="16" spans="1:42" ht="15.75" x14ac:dyDescent="0.25">
      <c r="A16" s="273"/>
      <c r="B16" s="200" t="s">
        <v>7</v>
      </c>
      <c r="C16" s="243">
        <v>9.2899999999999991</v>
      </c>
      <c r="D16" s="125"/>
      <c r="E16" s="122"/>
      <c r="F16" s="123"/>
      <c r="G16" s="167">
        <v>9.3699999999999992</v>
      </c>
      <c r="H16" s="123"/>
      <c r="I16" s="123"/>
      <c r="J16" s="124">
        <v>9.41</v>
      </c>
      <c r="K16" s="125"/>
      <c r="L16" s="125"/>
      <c r="M16" s="125"/>
      <c r="N16" s="126"/>
      <c r="O16" s="127" t="s">
        <v>65</v>
      </c>
      <c r="P16" s="128"/>
      <c r="Q16" s="129"/>
      <c r="R16" s="125"/>
      <c r="S16" s="125"/>
      <c r="T16" s="242"/>
      <c r="U16" s="124" t="s">
        <v>65</v>
      </c>
      <c r="V16" s="129"/>
      <c r="W16" s="125"/>
      <c r="X16" s="130" t="s">
        <v>65</v>
      </c>
      <c r="Y16" s="125"/>
      <c r="Z16" s="125"/>
      <c r="AA16" s="125"/>
      <c r="AB16" s="125"/>
      <c r="AC16" s="130" t="s">
        <v>65</v>
      </c>
      <c r="AD16" s="242"/>
      <c r="AE16" s="241" t="s">
        <v>65</v>
      </c>
      <c r="AF16" s="240"/>
      <c r="AG16" s="240"/>
      <c r="AH16" s="241" t="s">
        <v>65</v>
      </c>
      <c r="AI16" s="240"/>
      <c r="AJ16" s="240"/>
      <c r="AK16" s="240"/>
      <c r="AL16" s="239"/>
      <c r="AM16" s="68"/>
      <c r="AN16" s="27"/>
      <c r="AP16" s="274" t="str">
        <f t="shared" si="2"/>
        <v>-</v>
      </c>
    </row>
    <row r="17" spans="1:42" ht="15.75" thickBot="1" x14ac:dyDescent="0.25">
      <c r="A17" s="50">
        <v>227</v>
      </c>
      <c r="B17" s="34" t="s">
        <v>9</v>
      </c>
      <c r="C17" s="35" t="s">
        <v>97</v>
      </c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7"/>
      <c r="AJ17" s="237"/>
      <c r="AK17" s="237"/>
      <c r="AL17" s="236"/>
      <c r="AM17" s="70"/>
      <c r="AN17" s="28"/>
      <c r="AP17" s="274" t="str">
        <f t="shared" si="2"/>
        <v>-</v>
      </c>
    </row>
    <row r="18" spans="1:42" x14ac:dyDescent="0.2">
      <c r="A18" s="48"/>
      <c r="B18" s="30" t="s">
        <v>3</v>
      </c>
      <c r="C18" s="186"/>
      <c r="D18" s="53" t="s">
        <v>65</v>
      </c>
      <c r="E18" s="258" t="s">
        <v>65</v>
      </c>
      <c r="F18" s="56" t="s">
        <v>65</v>
      </c>
      <c r="G18" s="56" t="s">
        <v>65</v>
      </c>
      <c r="H18" s="56" t="s">
        <v>65</v>
      </c>
      <c r="I18" s="56" t="s">
        <v>65</v>
      </c>
      <c r="J18" s="257" t="s">
        <v>65</v>
      </c>
      <c r="K18" s="53">
        <v>0</v>
      </c>
      <c r="L18" s="53">
        <v>0</v>
      </c>
      <c r="M18" s="53">
        <v>0</v>
      </c>
      <c r="N18" s="54" t="s">
        <v>65</v>
      </c>
      <c r="O18" s="55" t="s">
        <v>65</v>
      </c>
      <c r="P18" s="55" t="s">
        <v>65</v>
      </c>
      <c r="Q18" s="52">
        <v>0</v>
      </c>
      <c r="R18" s="53">
        <v>0</v>
      </c>
      <c r="S18" s="53">
        <v>1</v>
      </c>
      <c r="T18" s="256">
        <v>0</v>
      </c>
      <c r="U18" s="255">
        <v>0</v>
      </c>
      <c r="V18" s="52">
        <v>1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2</v>
      </c>
      <c r="AC18" s="53">
        <v>0</v>
      </c>
      <c r="AD18" s="212">
        <v>0</v>
      </c>
      <c r="AE18" s="254" t="s">
        <v>65</v>
      </c>
      <c r="AF18" s="254" t="s">
        <v>65</v>
      </c>
      <c r="AG18" s="254" t="s">
        <v>65</v>
      </c>
      <c r="AH18" s="254" t="s">
        <v>65</v>
      </c>
      <c r="AI18" s="254" t="s">
        <v>65</v>
      </c>
      <c r="AJ18" s="254" t="s">
        <v>65</v>
      </c>
      <c r="AK18" s="254" t="s">
        <v>65</v>
      </c>
      <c r="AL18" s="253" t="s">
        <v>65</v>
      </c>
      <c r="AM18" s="66" t="s">
        <v>8</v>
      </c>
      <c r="AN18" s="24"/>
      <c r="AP18" s="274" t="str">
        <f t="shared" si="2"/>
        <v>-</v>
      </c>
    </row>
    <row r="19" spans="1:42" x14ac:dyDescent="0.2">
      <c r="A19" s="49">
        <v>10.25</v>
      </c>
      <c r="B19" s="31" t="s">
        <v>4</v>
      </c>
      <c r="C19" s="211" t="s">
        <v>65</v>
      </c>
      <c r="D19" s="60" t="s">
        <v>65</v>
      </c>
      <c r="E19" s="63" t="s">
        <v>65</v>
      </c>
      <c r="F19" s="64" t="s">
        <v>65</v>
      </c>
      <c r="G19" s="64" t="s">
        <v>65</v>
      </c>
      <c r="H19" s="64" t="s">
        <v>65</v>
      </c>
      <c r="I19" s="64" t="s">
        <v>65</v>
      </c>
      <c r="J19" s="59">
        <v>1</v>
      </c>
      <c r="K19" s="60">
        <v>0</v>
      </c>
      <c r="L19" s="60">
        <v>0</v>
      </c>
      <c r="M19" s="60">
        <v>0</v>
      </c>
      <c r="N19" s="61" t="s">
        <v>65</v>
      </c>
      <c r="O19" s="62" t="s">
        <v>65</v>
      </c>
      <c r="P19" s="62" t="s">
        <v>65</v>
      </c>
      <c r="Q19" s="59">
        <v>0</v>
      </c>
      <c r="R19" s="60">
        <v>0</v>
      </c>
      <c r="S19" s="60">
        <v>0</v>
      </c>
      <c r="T19" s="252">
        <v>0</v>
      </c>
      <c r="U19" s="211">
        <v>0</v>
      </c>
      <c r="V19" s="59">
        <v>1</v>
      </c>
      <c r="W19" s="60">
        <v>0</v>
      </c>
      <c r="X19" s="60">
        <v>1</v>
      </c>
      <c r="Y19" s="60">
        <v>0</v>
      </c>
      <c r="Z19" s="60">
        <v>0</v>
      </c>
      <c r="AA19" s="60">
        <v>0</v>
      </c>
      <c r="AB19" s="60">
        <v>0</v>
      </c>
      <c r="AC19" s="60">
        <v>0</v>
      </c>
      <c r="AD19" s="210"/>
      <c r="AE19" s="251" t="s">
        <v>65</v>
      </c>
      <c r="AF19" s="251" t="s">
        <v>65</v>
      </c>
      <c r="AG19" s="251" t="s">
        <v>65</v>
      </c>
      <c r="AH19" s="251" t="s">
        <v>65</v>
      </c>
      <c r="AI19" s="251" t="s">
        <v>65</v>
      </c>
      <c r="AJ19" s="251" t="s">
        <v>65</v>
      </c>
      <c r="AK19" s="251" t="s">
        <v>65</v>
      </c>
      <c r="AL19" s="250"/>
      <c r="AM19" s="67">
        <f>SUM(C19:AL19)</f>
        <v>3</v>
      </c>
      <c r="AN19" s="25"/>
      <c r="AP19" s="274" t="str">
        <f t="shared" si="2"/>
        <v>-</v>
      </c>
    </row>
    <row r="20" spans="1:42" x14ac:dyDescent="0.2">
      <c r="A20" s="272" t="s">
        <v>93</v>
      </c>
      <c r="B20" s="29" t="s">
        <v>5</v>
      </c>
      <c r="C20" s="161" t="s">
        <v>65</v>
      </c>
      <c r="D20" s="74" t="s">
        <v>65</v>
      </c>
      <c r="E20" s="75" t="s">
        <v>65</v>
      </c>
      <c r="F20" s="249" t="s">
        <v>65</v>
      </c>
      <c r="G20" s="249" t="s">
        <v>65</v>
      </c>
      <c r="H20" s="249" t="s">
        <v>65</v>
      </c>
      <c r="I20" s="76" t="s">
        <v>65</v>
      </c>
      <c r="J20" s="73">
        <v>2</v>
      </c>
      <c r="K20" s="247">
        <f>J20-K18+K19</f>
        <v>2</v>
      </c>
      <c r="L20" s="247">
        <f>K20-L18+L19</f>
        <v>2</v>
      </c>
      <c r="M20" s="74">
        <f>L20-M18+M19</f>
        <v>2</v>
      </c>
      <c r="N20" s="71" t="s">
        <v>65</v>
      </c>
      <c r="O20" s="248" t="s">
        <v>65</v>
      </c>
      <c r="P20" s="72" t="s">
        <v>65</v>
      </c>
      <c r="Q20" s="73">
        <f>M20-Q18+Q19</f>
        <v>2</v>
      </c>
      <c r="R20" s="247">
        <f t="shared" ref="R20:AD20" si="4">Q20-R18+R19</f>
        <v>2</v>
      </c>
      <c r="S20" s="74">
        <f t="shared" si="4"/>
        <v>1</v>
      </c>
      <c r="T20" s="74">
        <f t="shared" si="4"/>
        <v>1</v>
      </c>
      <c r="U20" s="259">
        <f t="shared" si="4"/>
        <v>1</v>
      </c>
      <c r="V20" s="73">
        <f t="shared" si="4"/>
        <v>1</v>
      </c>
      <c r="W20" s="247">
        <f t="shared" si="4"/>
        <v>1</v>
      </c>
      <c r="X20" s="247">
        <f t="shared" si="4"/>
        <v>2</v>
      </c>
      <c r="Y20" s="247">
        <f t="shared" si="4"/>
        <v>2</v>
      </c>
      <c r="Z20" s="247">
        <f t="shared" si="4"/>
        <v>2</v>
      </c>
      <c r="AA20" s="247">
        <f t="shared" si="4"/>
        <v>2</v>
      </c>
      <c r="AB20" s="247">
        <f t="shared" si="4"/>
        <v>0</v>
      </c>
      <c r="AC20" s="247">
        <f t="shared" si="4"/>
        <v>0</v>
      </c>
      <c r="AD20" s="74">
        <f t="shared" si="4"/>
        <v>0</v>
      </c>
      <c r="AE20" s="77" t="s">
        <v>65</v>
      </c>
      <c r="AF20" s="246" t="s">
        <v>65</v>
      </c>
      <c r="AG20" s="246" t="s">
        <v>65</v>
      </c>
      <c r="AH20" s="246" t="s">
        <v>65</v>
      </c>
      <c r="AI20" s="246" t="s">
        <v>65</v>
      </c>
      <c r="AJ20" s="246" t="s">
        <v>65</v>
      </c>
      <c r="AK20" s="246" t="s">
        <v>65</v>
      </c>
      <c r="AL20" s="246" t="s">
        <v>65</v>
      </c>
      <c r="AM20" s="68"/>
      <c r="AN20" s="26">
        <f>MAX(C20:AL20)</f>
        <v>2</v>
      </c>
      <c r="AP20" s="274">
        <f t="shared" si="2"/>
        <v>1</v>
      </c>
    </row>
    <row r="21" spans="1:42" ht="15.75" x14ac:dyDescent="0.25">
      <c r="A21" s="273"/>
      <c r="B21" s="200" t="s">
        <v>6</v>
      </c>
      <c r="C21" s="129"/>
      <c r="D21" s="125"/>
      <c r="E21" s="122"/>
      <c r="F21" s="123"/>
      <c r="G21" s="167" t="s">
        <v>65</v>
      </c>
      <c r="H21" s="123"/>
      <c r="I21" s="123"/>
      <c r="J21" s="124" t="s">
        <v>65</v>
      </c>
      <c r="K21" s="125"/>
      <c r="L21" s="125"/>
      <c r="M21" s="125"/>
      <c r="N21" s="126"/>
      <c r="O21" s="127" t="s">
        <v>65</v>
      </c>
      <c r="P21" s="128"/>
      <c r="Q21" s="129"/>
      <c r="R21" s="125"/>
      <c r="S21" s="125"/>
      <c r="T21" s="242"/>
      <c r="U21" s="124">
        <v>10.42</v>
      </c>
      <c r="V21" s="129"/>
      <c r="W21" s="125"/>
      <c r="X21" s="130">
        <v>10.46</v>
      </c>
      <c r="Y21" s="125"/>
      <c r="Z21" s="125"/>
      <c r="AA21" s="125"/>
      <c r="AB21" s="125"/>
      <c r="AC21" s="130">
        <v>10.5</v>
      </c>
      <c r="AD21" s="245">
        <v>10.51</v>
      </c>
      <c r="AE21" s="241" t="s">
        <v>65</v>
      </c>
      <c r="AF21" s="240"/>
      <c r="AG21" s="240"/>
      <c r="AH21" s="241" t="s">
        <v>65</v>
      </c>
      <c r="AI21" s="240"/>
      <c r="AJ21" s="240"/>
      <c r="AK21" s="240"/>
      <c r="AL21" s="244" t="s">
        <v>65</v>
      </c>
      <c r="AM21" s="69">
        <v>0.26</v>
      </c>
      <c r="AN21" s="25"/>
      <c r="AP21" s="274" t="str">
        <f t="shared" si="2"/>
        <v>-</v>
      </c>
    </row>
    <row r="22" spans="1:42" ht="15.75" x14ac:dyDescent="0.25">
      <c r="A22" s="273"/>
      <c r="B22" s="200" t="s">
        <v>7</v>
      </c>
      <c r="C22" s="243" t="s">
        <v>65</v>
      </c>
      <c r="D22" s="125"/>
      <c r="E22" s="122"/>
      <c r="F22" s="123"/>
      <c r="G22" s="167" t="s">
        <v>65</v>
      </c>
      <c r="H22" s="123"/>
      <c r="I22" s="123"/>
      <c r="J22" s="124">
        <v>10.25</v>
      </c>
      <c r="K22" s="125"/>
      <c r="L22" s="125"/>
      <c r="M22" s="125"/>
      <c r="N22" s="126"/>
      <c r="O22" s="127" t="s">
        <v>65</v>
      </c>
      <c r="P22" s="128"/>
      <c r="Q22" s="129"/>
      <c r="R22" s="125"/>
      <c r="S22" s="125"/>
      <c r="T22" s="242"/>
      <c r="U22" s="124">
        <v>10.42</v>
      </c>
      <c r="V22" s="129"/>
      <c r="W22" s="125"/>
      <c r="X22" s="130">
        <v>10.46</v>
      </c>
      <c r="Y22" s="125"/>
      <c r="Z22" s="125"/>
      <c r="AA22" s="125"/>
      <c r="AB22" s="125"/>
      <c r="AC22" s="130">
        <v>10.5</v>
      </c>
      <c r="AD22" s="242"/>
      <c r="AE22" s="241" t="s">
        <v>65</v>
      </c>
      <c r="AF22" s="240"/>
      <c r="AG22" s="240"/>
      <c r="AH22" s="241" t="s">
        <v>65</v>
      </c>
      <c r="AI22" s="240"/>
      <c r="AJ22" s="240"/>
      <c r="AK22" s="240"/>
      <c r="AL22" s="239"/>
      <c r="AM22" s="68"/>
      <c r="AN22" s="27"/>
      <c r="AP22" s="274" t="str">
        <f t="shared" si="2"/>
        <v>-</v>
      </c>
    </row>
    <row r="23" spans="1:42" ht="15.75" thickBot="1" x14ac:dyDescent="0.25">
      <c r="A23" s="50">
        <v>227</v>
      </c>
      <c r="B23" s="34" t="s">
        <v>9</v>
      </c>
      <c r="C23" s="35" t="s">
        <v>96</v>
      </c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7"/>
      <c r="AJ23" s="237"/>
      <c r="AK23" s="237"/>
      <c r="AL23" s="236"/>
      <c r="AM23" s="70"/>
      <c r="AN23" s="28"/>
      <c r="AP23" s="274" t="str">
        <f t="shared" si="2"/>
        <v>-</v>
      </c>
    </row>
    <row r="24" spans="1:42" x14ac:dyDescent="0.2">
      <c r="A24" s="48"/>
      <c r="B24" s="30" t="s">
        <v>3</v>
      </c>
      <c r="C24" s="186"/>
      <c r="D24" s="53" t="s">
        <v>65</v>
      </c>
      <c r="E24" s="258" t="s">
        <v>65</v>
      </c>
      <c r="F24" s="56" t="s">
        <v>65</v>
      </c>
      <c r="G24" s="56" t="s">
        <v>65</v>
      </c>
      <c r="H24" s="56" t="s">
        <v>65</v>
      </c>
      <c r="I24" s="56" t="s">
        <v>65</v>
      </c>
      <c r="J24" s="257" t="s">
        <v>65</v>
      </c>
      <c r="K24" s="53">
        <v>0</v>
      </c>
      <c r="L24" s="53">
        <v>0</v>
      </c>
      <c r="M24" s="53">
        <v>0</v>
      </c>
      <c r="N24" s="54">
        <v>0</v>
      </c>
      <c r="O24" s="55">
        <v>2</v>
      </c>
      <c r="P24" s="55">
        <v>0</v>
      </c>
      <c r="Q24" s="52">
        <v>0</v>
      </c>
      <c r="R24" s="53">
        <v>2</v>
      </c>
      <c r="S24" s="53">
        <v>5</v>
      </c>
      <c r="T24" s="256">
        <v>4</v>
      </c>
      <c r="U24" s="255">
        <v>2</v>
      </c>
      <c r="V24" s="52">
        <v>1</v>
      </c>
      <c r="W24" s="53">
        <v>0</v>
      </c>
      <c r="X24" s="53">
        <v>0</v>
      </c>
      <c r="Y24" s="53">
        <v>1</v>
      </c>
      <c r="Z24" s="53">
        <v>0</v>
      </c>
      <c r="AA24" s="53">
        <v>0</v>
      </c>
      <c r="AB24" s="53">
        <v>1</v>
      </c>
      <c r="AC24" s="53">
        <v>1</v>
      </c>
      <c r="AD24" s="212">
        <v>2</v>
      </c>
      <c r="AE24" s="254" t="s">
        <v>65</v>
      </c>
      <c r="AF24" s="254" t="s">
        <v>65</v>
      </c>
      <c r="AG24" s="254" t="s">
        <v>65</v>
      </c>
      <c r="AH24" s="254" t="s">
        <v>65</v>
      </c>
      <c r="AI24" s="254" t="s">
        <v>65</v>
      </c>
      <c r="AJ24" s="254" t="s">
        <v>65</v>
      </c>
      <c r="AK24" s="254" t="s">
        <v>65</v>
      </c>
      <c r="AL24" s="253" t="s">
        <v>65</v>
      </c>
      <c r="AM24" s="66" t="s">
        <v>8</v>
      </c>
      <c r="AN24" s="24"/>
      <c r="AP24" s="274" t="str">
        <f t="shared" si="2"/>
        <v>-</v>
      </c>
    </row>
    <row r="25" spans="1:42" x14ac:dyDescent="0.2">
      <c r="A25" s="49">
        <v>11.42</v>
      </c>
      <c r="B25" s="31" t="s">
        <v>4</v>
      </c>
      <c r="C25" s="211" t="s">
        <v>65</v>
      </c>
      <c r="D25" s="60" t="s">
        <v>65</v>
      </c>
      <c r="E25" s="63" t="s">
        <v>65</v>
      </c>
      <c r="F25" s="64" t="s">
        <v>65</v>
      </c>
      <c r="G25" s="64" t="s">
        <v>65</v>
      </c>
      <c r="H25" s="64" t="s">
        <v>65</v>
      </c>
      <c r="I25" s="64" t="s">
        <v>65</v>
      </c>
      <c r="J25" s="59">
        <v>1</v>
      </c>
      <c r="K25" s="60">
        <v>0</v>
      </c>
      <c r="L25" s="60">
        <v>5</v>
      </c>
      <c r="M25" s="60">
        <v>0</v>
      </c>
      <c r="N25" s="61">
        <v>0</v>
      </c>
      <c r="O25" s="62">
        <v>6</v>
      </c>
      <c r="P25" s="62">
        <v>1</v>
      </c>
      <c r="Q25" s="59">
        <v>0</v>
      </c>
      <c r="R25" s="60">
        <v>0</v>
      </c>
      <c r="S25" s="60">
        <v>0</v>
      </c>
      <c r="T25" s="252">
        <v>0</v>
      </c>
      <c r="U25" s="211">
        <v>0</v>
      </c>
      <c r="V25" s="59">
        <v>2</v>
      </c>
      <c r="W25" s="60">
        <v>0</v>
      </c>
      <c r="X25" s="60">
        <v>2</v>
      </c>
      <c r="Y25" s="60">
        <v>0</v>
      </c>
      <c r="Z25" s="60">
        <v>0</v>
      </c>
      <c r="AA25" s="60">
        <v>1</v>
      </c>
      <c r="AB25" s="60">
        <v>0</v>
      </c>
      <c r="AC25" s="60">
        <v>0</v>
      </c>
      <c r="AD25" s="210"/>
      <c r="AE25" s="251" t="s">
        <v>65</v>
      </c>
      <c r="AF25" s="251" t="s">
        <v>65</v>
      </c>
      <c r="AG25" s="251" t="s">
        <v>65</v>
      </c>
      <c r="AH25" s="251" t="s">
        <v>65</v>
      </c>
      <c r="AI25" s="251" t="s">
        <v>65</v>
      </c>
      <c r="AJ25" s="251" t="s">
        <v>65</v>
      </c>
      <c r="AK25" s="251" t="s">
        <v>65</v>
      </c>
      <c r="AL25" s="250"/>
      <c r="AM25" s="67">
        <f>SUM(C25:AL25)</f>
        <v>18</v>
      </c>
      <c r="AN25" s="25"/>
      <c r="AP25" s="274" t="str">
        <f t="shared" si="2"/>
        <v>-</v>
      </c>
    </row>
    <row r="26" spans="1:42" x14ac:dyDescent="0.2">
      <c r="A26" s="272" t="s">
        <v>93</v>
      </c>
      <c r="B26" s="29" t="s">
        <v>5</v>
      </c>
      <c r="C26" s="161" t="s">
        <v>65</v>
      </c>
      <c r="D26" s="74" t="s">
        <v>65</v>
      </c>
      <c r="E26" s="75" t="s">
        <v>65</v>
      </c>
      <c r="F26" s="249" t="s">
        <v>65</v>
      </c>
      <c r="G26" s="249" t="s">
        <v>65</v>
      </c>
      <c r="H26" s="249" t="s">
        <v>65</v>
      </c>
      <c r="I26" s="76" t="s">
        <v>65</v>
      </c>
      <c r="J26" s="73">
        <v>4</v>
      </c>
      <c r="K26" s="247">
        <f t="shared" ref="K26:AD26" si="5">J26-K24+K25</f>
        <v>4</v>
      </c>
      <c r="L26" s="247">
        <f t="shared" si="5"/>
        <v>9</v>
      </c>
      <c r="M26" s="74">
        <f t="shared" si="5"/>
        <v>9</v>
      </c>
      <c r="N26" s="71">
        <f t="shared" si="5"/>
        <v>9</v>
      </c>
      <c r="O26" s="248">
        <f t="shared" si="5"/>
        <v>13</v>
      </c>
      <c r="P26" s="72">
        <f t="shared" si="5"/>
        <v>14</v>
      </c>
      <c r="Q26" s="73">
        <f t="shared" si="5"/>
        <v>14</v>
      </c>
      <c r="R26" s="247">
        <f t="shared" si="5"/>
        <v>12</v>
      </c>
      <c r="S26" s="74">
        <f t="shared" si="5"/>
        <v>7</v>
      </c>
      <c r="T26" s="74">
        <f t="shared" si="5"/>
        <v>3</v>
      </c>
      <c r="U26" s="259">
        <f t="shared" si="5"/>
        <v>1</v>
      </c>
      <c r="V26" s="73">
        <f t="shared" si="5"/>
        <v>2</v>
      </c>
      <c r="W26" s="247">
        <f t="shared" si="5"/>
        <v>2</v>
      </c>
      <c r="X26" s="247">
        <f t="shared" si="5"/>
        <v>4</v>
      </c>
      <c r="Y26" s="247">
        <f t="shared" si="5"/>
        <v>3</v>
      </c>
      <c r="Z26" s="247">
        <f t="shared" si="5"/>
        <v>3</v>
      </c>
      <c r="AA26" s="247">
        <f t="shared" si="5"/>
        <v>4</v>
      </c>
      <c r="AB26" s="247">
        <f t="shared" si="5"/>
        <v>3</v>
      </c>
      <c r="AC26" s="247">
        <f t="shared" si="5"/>
        <v>2</v>
      </c>
      <c r="AD26" s="74">
        <f t="shared" si="5"/>
        <v>0</v>
      </c>
      <c r="AE26" s="77" t="s">
        <v>65</v>
      </c>
      <c r="AF26" s="246" t="s">
        <v>65</v>
      </c>
      <c r="AG26" s="246" t="s">
        <v>65</v>
      </c>
      <c r="AH26" s="246" t="s">
        <v>65</v>
      </c>
      <c r="AI26" s="246" t="s">
        <v>65</v>
      </c>
      <c r="AJ26" s="246" t="s">
        <v>65</v>
      </c>
      <c r="AK26" s="246" t="s">
        <v>65</v>
      </c>
      <c r="AL26" s="246" t="s">
        <v>65</v>
      </c>
      <c r="AM26" s="68"/>
      <c r="AN26" s="26">
        <f>MAX(C26:AL26)</f>
        <v>14</v>
      </c>
      <c r="AP26" s="274">
        <f t="shared" si="2"/>
        <v>3</v>
      </c>
    </row>
    <row r="27" spans="1:42" ht="15.75" x14ac:dyDescent="0.25">
      <c r="A27" s="273"/>
      <c r="B27" s="200" t="s">
        <v>6</v>
      </c>
      <c r="C27" s="129"/>
      <c r="D27" s="125"/>
      <c r="E27" s="122"/>
      <c r="F27" s="123"/>
      <c r="G27" s="167" t="s">
        <v>65</v>
      </c>
      <c r="H27" s="123"/>
      <c r="I27" s="123"/>
      <c r="J27" s="124" t="s">
        <v>65</v>
      </c>
      <c r="K27" s="125"/>
      <c r="L27" s="125"/>
      <c r="M27" s="125"/>
      <c r="N27" s="126"/>
      <c r="O27" s="127">
        <v>11.46</v>
      </c>
      <c r="P27" s="128"/>
      <c r="Q27" s="129"/>
      <c r="R27" s="125"/>
      <c r="S27" s="125"/>
      <c r="T27" s="242"/>
      <c r="U27" s="124">
        <v>12.02</v>
      </c>
      <c r="V27" s="129"/>
      <c r="W27" s="125"/>
      <c r="X27" s="130">
        <v>12.08</v>
      </c>
      <c r="Y27" s="125"/>
      <c r="Z27" s="125"/>
      <c r="AA27" s="125"/>
      <c r="AB27" s="125"/>
      <c r="AC27" s="130">
        <v>12.13</v>
      </c>
      <c r="AD27" s="245">
        <v>12.14</v>
      </c>
      <c r="AE27" s="241" t="s">
        <v>65</v>
      </c>
      <c r="AF27" s="240"/>
      <c r="AG27" s="240"/>
      <c r="AH27" s="241" t="s">
        <v>65</v>
      </c>
      <c r="AI27" s="240"/>
      <c r="AJ27" s="240"/>
      <c r="AK27" s="240"/>
      <c r="AL27" s="244" t="s">
        <v>65</v>
      </c>
      <c r="AM27" s="69">
        <v>0.34</v>
      </c>
      <c r="AN27" s="25"/>
      <c r="AP27" s="274" t="str">
        <f t="shared" si="2"/>
        <v>-</v>
      </c>
    </row>
    <row r="28" spans="1:42" ht="15.75" x14ac:dyDescent="0.25">
      <c r="A28" s="273"/>
      <c r="B28" s="200" t="s">
        <v>7</v>
      </c>
      <c r="C28" s="243" t="s">
        <v>65</v>
      </c>
      <c r="D28" s="125"/>
      <c r="E28" s="122"/>
      <c r="F28" s="123"/>
      <c r="G28" s="167" t="s">
        <v>65</v>
      </c>
      <c r="H28" s="123"/>
      <c r="I28" s="123"/>
      <c r="J28" s="124">
        <v>11.4</v>
      </c>
      <c r="K28" s="125"/>
      <c r="L28" s="125"/>
      <c r="M28" s="125"/>
      <c r="N28" s="126"/>
      <c r="O28" s="127">
        <v>11.47</v>
      </c>
      <c r="P28" s="128"/>
      <c r="Q28" s="129"/>
      <c r="R28" s="125"/>
      <c r="S28" s="125"/>
      <c r="T28" s="242"/>
      <c r="U28" s="124">
        <v>12.03</v>
      </c>
      <c r="V28" s="129"/>
      <c r="W28" s="125"/>
      <c r="X28" s="130">
        <v>12.08</v>
      </c>
      <c r="Y28" s="125"/>
      <c r="Z28" s="125"/>
      <c r="AA28" s="125"/>
      <c r="AB28" s="125"/>
      <c r="AC28" s="130">
        <v>12.13</v>
      </c>
      <c r="AD28" s="242"/>
      <c r="AE28" s="241" t="s">
        <v>65</v>
      </c>
      <c r="AF28" s="240"/>
      <c r="AG28" s="240"/>
      <c r="AH28" s="241" t="s">
        <v>65</v>
      </c>
      <c r="AI28" s="240"/>
      <c r="AJ28" s="240"/>
      <c r="AK28" s="240"/>
      <c r="AL28" s="239"/>
      <c r="AM28" s="68"/>
      <c r="AN28" s="27"/>
      <c r="AP28" s="274" t="str">
        <f t="shared" si="2"/>
        <v>-</v>
      </c>
    </row>
    <row r="29" spans="1:42" ht="15.75" thickBot="1" x14ac:dyDescent="0.25">
      <c r="A29" s="50">
        <v>227</v>
      </c>
      <c r="B29" s="34" t="s">
        <v>9</v>
      </c>
      <c r="C29" s="35" t="s">
        <v>95</v>
      </c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7"/>
      <c r="AJ29" s="237"/>
      <c r="AK29" s="237"/>
      <c r="AL29" s="236"/>
      <c r="AM29" s="70"/>
      <c r="AN29" s="28"/>
      <c r="AP29" s="274" t="str">
        <f t="shared" si="2"/>
        <v>-</v>
      </c>
    </row>
    <row r="30" spans="1:42" x14ac:dyDescent="0.2">
      <c r="A30" s="48"/>
      <c r="B30" s="30" t="s">
        <v>3</v>
      </c>
      <c r="C30" s="186"/>
      <c r="D30" s="53">
        <v>0</v>
      </c>
      <c r="E30" s="258" t="s">
        <v>65</v>
      </c>
      <c r="F30" s="56" t="s">
        <v>65</v>
      </c>
      <c r="G30" s="56" t="s">
        <v>65</v>
      </c>
      <c r="H30" s="56" t="s">
        <v>65</v>
      </c>
      <c r="I30" s="56" t="s">
        <v>65</v>
      </c>
      <c r="J30" s="257">
        <v>3</v>
      </c>
      <c r="K30" s="53">
        <v>0</v>
      </c>
      <c r="L30" s="53">
        <v>0</v>
      </c>
      <c r="M30" s="53">
        <v>0</v>
      </c>
      <c r="N30" s="54" t="s">
        <v>65</v>
      </c>
      <c r="O30" s="55" t="s">
        <v>65</v>
      </c>
      <c r="P30" s="55" t="s">
        <v>65</v>
      </c>
      <c r="Q30" s="52">
        <v>0</v>
      </c>
      <c r="R30" s="53">
        <v>1</v>
      </c>
      <c r="S30" s="53">
        <v>4</v>
      </c>
      <c r="T30" s="256">
        <v>0</v>
      </c>
      <c r="U30" s="255">
        <v>7</v>
      </c>
      <c r="V30" s="52">
        <v>1</v>
      </c>
      <c r="W30" s="53">
        <v>0</v>
      </c>
      <c r="X30" s="53">
        <v>0</v>
      </c>
      <c r="Y30" s="53">
        <v>0</v>
      </c>
      <c r="Z30" s="53">
        <v>1</v>
      </c>
      <c r="AA30" s="53">
        <v>0</v>
      </c>
      <c r="AB30" s="53">
        <v>2</v>
      </c>
      <c r="AC30" s="53">
        <v>0</v>
      </c>
      <c r="AD30" s="212">
        <v>0</v>
      </c>
      <c r="AE30" s="254" t="s">
        <v>65</v>
      </c>
      <c r="AF30" s="254" t="s">
        <v>65</v>
      </c>
      <c r="AG30" s="254" t="s">
        <v>65</v>
      </c>
      <c r="AH30" s="254" t="s">
        <v>65</v>
      </c>
      <c r="AI30" s="254" t="s">
        <v>65</v>
      </c>
      <c r="AJ30" s="254" t="s">
        <v>65</v>
      </c>
      <c r="AK30" s="254" t="s">
        <v>65</v>
      </c>
      <c r="AL30" s="253" t="s">
        <v>65</v>
      </c>
      <c r="AM30" s="66" t="s">
        <v>8</v>
      </c>
      <c r="AN30" s="24"/>
      <c r="AP30" s="274" t="str">
        <f t="shared" si="2"/>
        <v>-</v>
      </c>
    </row>
    <row r="31" spans="1:42" x14ac:dyDescent="0.2">
      <c r="A31" s="49">
        <v>13.27</v>
      </c>
      <c r="B31" s="31" t="s">
        <v>4</v>
      </c>
      <c r="C31" s="211">
        <v>4</v>
      </c>
      <c r="D31" s="60">
        <v>0</v>
      </c>
      <c r="E31" s="63" t="s">
        <v>65</v>
      </c>
      <c r="F31" s="64" t="s">
        <v>65</v>
      </c>
      <c r="G31" s="64" t="s">
        <v>65</v>
      </c>
      <c r="H31" s="64" t="s">
        <v>65</v>
      </c>
      <c r="I31" s="64" t="s">
        <v>65</v>
      </c>
      <c r="J31" s="59">
        <v>1</v>
      </c>
      <c r="K31" s="60">
        <v>1</v>
      </c>
      <c r="L31" s="60">
        <v>10</v>
      </c>
      <c r="M31" s="60">
        <v>0</v>
      </c>
      <c r="N31" s="61" t="s">
        <v>65</v>
      </c>
      <c r="O31" s="62" t="s">
        <v>65</v>
      </c>
      <c r="P31" s="62" t="s">
        <v>65</v>
      </c>
      <c r="Q31" s="59">
        <v>0</v>
      </c>
      <c r="R31" s="60">
        <v>0</v>
      </c>
      <c r="S31" s="60">
        <v>1</v>
      </c>
      <c r="T31" s="252">
        <v>0</v>
      </c>
      <c r="U31" s="211">
        <v>0</v>
      </c>
      <c r="V31" s="59">
        <v>0</v>
      </c>
      <c r="W31" s="60">
        <v>2</v>
      </c>
      <c r="X31" s="60">
        <v>0</v>
      </c>
      <c r="Y31" s="60">
        <v>0</v>
      </c>
      <c r="Z31" s="60">
        <v>0</v>
      </c>
      <c r="AA31" s="60">
        <v>0</v>
      </c>
      <c r="AB31" s="60">
        <v>0</v>
      </c>
      <c r="AC31" s="60">
        <v>0</v>
      </c>
      <c r="AD31" s="210"/>
      <c r="AE31" s="251" t="s">
        <v>65</v>
      </c>
      <c r="AF31" s="251" t="s">
        <v>65</v>
      </c>
      <c r="AG31" s="251" t="s">
        <v>65</v>
      </c>
      <c r="AH31" s="251" t="s">
        <v>65</v>
      </c>
      <c r="AI31" s="251" t="s">
        <v>65</v>
      </c>
      <c r="AJ31" s="251" t="s">
        <v>65</v>
      </c>
      <c r="AK31" s="251" t="s">
        <v>65</v>
      </c>
      <c r="AL31" s="250"/>
      <c r="AM31" s="67">
        <f>SUM(C31:AL31)</f>
        <v>19</v>
      </c>
      <c r="AN31" s="25"/>
      <c r="AP31" s="274" t="str">
        <f t="shared" si="2"/>
        <v>-</v>
      </c>
    </row>
    <row r="32" spans="1:42" x14ac:dyDescent="0.2">
      <c r="A32" s="272" t="s">
        <v>94</v>
      </c>
      <c r="B32" s="29" t="s">
        <v>5</v>
      </c>
      <c r="C32" s="161">
        <f>C31</f>
        <v>4</v>
      </c>
      <c r="D32" s="74">
        <f>C32-D30+D31</f>
        <v>4</v>
      </c>
      <c r="E32" s="75" t="s">
        <v>65</v>
      </c>
      <c r="F32" s="249" t="s">
        <v>65</v>
      </c>
      <c r="G32" s="249" t="s">
        <v>65</v>
      </c>
      <c r="H32" s="249" t="s">
        <v>65</v>
      </c>
      <c r="I32" s="76" t="s">
        <v>65</v>
      </c>
      <c r="J32" s="73">
        <f>D32-J30+J31</f>
        <v>2</v>
      </c>
      <c r="K32" s="247">
        <f>J32-K30+K31</f>
        <v>3</v>
      </c>
      <c r="L32" s="247">
        <f>K32-L30+L31</f>
        <v>13</v>
      </c>
      <c r="M32" s="74">
        <f>L32-M30+M31</f>
        <v>13</v>
      </c>
      <c r="N32" s="71" t="s">
        <v>65</v>
      </c>
      <c r="O32" s="248" t="s">
        <v>65</v>
      </c>
      <c r="P32" s="72" t="s">
        <v>65</v>
      </c>
      <c r="Q32" s="73">
        <f>M32-Q30+Q31</f>
        <v>13</v>
      </c>
      <c r="R32" s="247">
        <f t="shared" ref="R32:AD32" si="6">Q32-R30+R31</f>
        <v>12</v>
      </c>
      <c r="S32" s="74">
        <f t="shared" si="6"/>
        <v>9</v>
      </c>
      <c r="T32" s="74">
        <f t="shared" si="6"/>
        <v>9</v>
      </c>
      <c r="U32" s="259">
        <f t="shared" si="6"/>
        <v>2</v>
      </c>
      <c r="V32" s="73">
        <f t="shared" si="6"/>
        <v>1</v>
      </c>
      <c r="W32" s="247">
        <f t="shared" si="6"/>
        <v>3</v>
      </c>
      <c r="X32" s="247">
        <f t="shared" si="6"/>
        <v>3</v>
      </c>
      <c r="Y32" s="247">
        <f t="shared" si="6"/>
        <v>3</v>
      </c>
      <c r="Z32" s="247">
        <f t="shared" si="6"/>
        <v>2</v>
      </c>
      <c r="AA32" s="247">
        <f t="shared" si="6"/>
        <v>2</v>
      </c>
      <c r="AB32" s="247">
        <f t="shared" si="6"/>
        <v>0</v>
      </c>
      <c r="AC32" s="247">
        <f t="shared" si="6"/>
        <v>0</v>
      </c>
      <c r="AD32" s="74">
        <f t="shared" si="6"/>
        <v>0</v>
      </c>
      <c r="AE32" s="77" t="s">
        <v>65</v>
      </c>
      <c r="AF32" s="246" t="s">
        <v>65</v>
      </c>
      <c r="AG32" s="246" t="s">
        <v>65</v>
      </c>
      <c r="AH32" s="246" t="s">
        <v>65</v>
      </c>
      <c r="AI32" s="246" t="s">
        <v>65</v>
      </c>
      <c r="AJ32" s="246" t="s">
        <v>65</v>
      </c>
      <c r="AK32" s="246" t="s">
        <v>65</v>
      </c>
      <c r="AL32" s="246" t="s">
        <v>65</v>
      </c>
      <c r="AM32" s="68"/>
      <c r="AN32" s="26">
        <f>MAX(C32:AL32)</f>
        <v>13</v>
      </c>
      <c r="AP32" s="274">
        <f t="shared" si="2"/>
        <v>5</v>
      </c>
    </row>
    <row r="33" spans="1:42" ht="15.75" x14ac:dyDescent="0.25">
      <c r="A33" s="273"/>
      <c r="B33" s="200" t="s">
        <v>6</v>
      </c>
      <c r="C33" s="129"/>
      <c r="D33" s="125"/>
      <c r="E33" s="122"/>
      <c r="F33" s="123"/>
      <c r="G33" s="167" t="s">
        <v>65</v>
      </c>
      <c r="H33" s="123"/>
      <c r="I33" s="123"/>
      <c r="J33" s="124">
        <v>13.33</v>
      </c>
      <c r="K33" s="125"/>
      <c r="L33" s="125"/>
      <c r="M33" s="125"/>
      <c r="N33" s="126"/>
      <c r="O33" s="127" t="s">
        <v>65</v>
      </c>
      <c r="P33" s="128"/>
      <c r="Q33" s="129"/>
      <c r="R33" s="125"/>
      <c r="S33" s="125"/>
      <c r="T33" s="242"/>
      <c r="U33" s="124">
        <v>13.49</v>
      </c>
      <c r="V33" s="129"/>
      <c r="W33" s="125"/>
      <c r="X33" s="130">
        <v>13.54</v>
      </c>
      <c r="Y33" s="125"/>
      <c r="Z33" s="125"/>
      <c r="AA33" s="125"/>
      <c r="AB33" s="125"/>
      <c r="AC33" s="130">
        <v>13.59</v>
      </c>
      <c r="AD33" s="245">
        <v>14.01</v>
      </c>
      <c r="AE33" s="241" t="s">
        <v>65</v>
      </c>
      <c r="AF33" s="240"/>
      <c r="AG33" s="240"/>
      <c r="AH33" s="241" t="s">
        <v>65</v>
      </c>
      <c r="AI33" s="240"/>
      <c r="AJ33" s="240"/>
      <c r="AK33" s="240"/>
      <c r="AL33" s="244" t="s">
        <v>65</v>
      </c>
      <c r="AM33" s="69">
        <v>0.34</v>
      </c>
      <c r="AN33" s="25"/>
      <c r="AP33" s="274" t="str">
        <f t="shared" si="2"/>
        <v>-</v>
      </c>
    </row>
    <row r="34" spans="1:42" ht="15.75" x14ac:dyDescent="0.25">
      <c r="A34" s="273"/>
      <c r="B34" s="200" t="s">
        <v>7</v>
      </c>
      <c r="C34" s="243">
        <v>13.27</v>
      </c>
      <c r="D34" s="125"/>
      <c r="E34" s="122"/>
      <c r="F34" s="123"/>
      <c r="G34" s="167" t="s">
        <v>65</v>
      </c>
      <c r="H34" s="123"/>
      <c r="I34" s="123"/>
      <c r="J34" s="124">
        <v>13.33</v>
      </c>
      <c r="K34" s="125"/>
      <c r="L34" s="125"/>
      <c r="M34" s="125"/>
      <c r="N34" s="126"/>
      <c r="O34" s="127" t="s">
        <v>65</v>
      </c>
      <c r="P34" s="128"/>
      <c r="Q34" s="129"/>
      <c r="R34" s="125"/>
      <c r="S34" s="125"/>
      <c r="T34" s="242"/>
      <c r="U34" s="124">
        <v>13.5</v>
      </c>
      <c r="V34" s="129"/>
      <c r="W34" s="125"/>
      <c r="X34" s="130">
        <v>13.54</v>
      </c>
      <c r="Y34" s="125"/>
      <c r="Z34" s="125"/>
      <c r="AA34" s="125"/>
      <c r="AB34" s="125"/>
      <c r="AC34" s="130">
        <v>13.59</v>
      </c>
      <c r="AD34" s="242"/>
      <c r="AE34" s="241" t="s">
        <v>65</v>
      </c>
      <c r="AF34" s="240"/>
      <c r="AG34" s="240"/>
      <c r="AH34" s="241" t="s">
        <v>65</v>
      </c>
      <c r="AI34" s="240"/>
      <c r="AJ34" s="240"/>
      <c r="AK34" s="240"/>
      <c r="AL34" s="239"/>
      <c r="AM34" s="68"/>
      <c r="AN34" s="27"/>
      <c r="AP34" s="274" t="str">
        <f t="shared" si="2"/>
        <v>-</v>
      </c>
    </row>
    <row r="35" spans="1:42" ht="15.75" thickBot="1" x14ac:dyDescent="0.25">
      <c r="A35" s="50">
        <v>224</v>
      </c>
      <c r="B35" s="34" t="s">
        <v>9</v>
      </c>
      <c r="C35" s="35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E35" s="238"/>
      <c r="AF35" s="238"/>
      <c r="AG35" s="238"/>
      <c r="AH35" s="238"/>
      <c r="AI35" s="237"/>
      <c r="AJ35" s="237"/>
      <c r="AK35" s="237"/>
      <c r="AL35" s="236"/>
      <c r="AM35" s="70"/>
      <c r="AN35" s="28"/>
      <c r="AP35" s="274" t="str">
        <f t="shared" si="2"/>
        <v>-</v>
      </c>
    </row>
    <row r="36" spans="1:42" x14ac:dyDescent="0.2">
      <c r="A36" s="48"/>
      <c r="B36" s="30" t="s">
        <v>3</v>
      </c>
      <c r="C36" s="186"/>
      <c r="D36" s="53" t="s">
        <v>65</v>
      </c>
      <c r="E36" s="258" t="s">
        <v>65</v>
      </c>
      <c r="F36" s="56" t="s">
        <v>65</v>
      </c>
      <c r="G36" s="56" t="s">
        <v>65</v>
      </c>
      <c r="H36" s="56" t="s">
        <v>65</v>
      </c>
      <c r="I36" s="56" t="s">
        <v>65</v>
      </c>
      <c r="J36" s="257" t="s">
        <v>65</v>
      </c>
      <c r="K36" s="53">
        <v>0</v>
      </c>
      <c r="L36" s="53">
        <v>0</v>
      </c>
      <c r="M36" s="53">
        <v>0</v>
      </c>
      <c r="N36" s="54" t="s">
        <v>65</v>
      </c>
      <c r="O36" s="55" t="s">
        <v>65</v>
      </c>
      <c r="P36" s="55" t="s">
        <v>65</v>
      </c>
      <c r="Q36" s="52">
        <v>0</v>
      </c>
      <c r="R36" s="53">
        <v>1</v>
      </c>
      <c r="S36" s="53">
        <v>5</v>
      </c>
      <c r="T36" s="256">
        <v>0</v>
      </c>
      <c r="U36" s="255">
        <v>0</v>
      </c>
      <c r="V36" s="52">
        <v>1</v>
      </c>
      <c r="W36" s="53">
        <v>0</v>
      </c>
      <c r="X36" s="53">
        <v>0</v>
      </c>
      <c r="Y36" s="53">
        <v>1</v>
      </c>
      <c r="Z36" s="53">
        <v>0</v>
      </c>
      <c r="AA36" s="53">
        <v>1</v>
      </c>
      <c r="AB36" s="53">
        <v>0</v>
      </c>
      <c r="AC36" s="53">
        <v>1</v>
      </c>
      <c r="AD36" s="212">
        <v>1</v>
      </c>
      <c r="AE36" s="254" t="s">
        <v>65</v>
      </c>
      <c r="AF36" s="254" t="s">
        <v>65</v>
      </c>
      <c r="AG36" s="254" t="s">
        <v>65</v>
      </c>
      <c r="AH36" s="254" t="s">
        <v>65</v>
      </c>
      <c r="AI36" s="254" t="s">
        <v>65</v>
      </c>
      <c r="AJ36" s="254" t="s">
        <v>65</v>
      </c>
      <c r="AK36" s="254" t="s">
        <v>65</v>
      </c>
      <c r="AL36" s="253" t="s">
        <v>65</v>
      </c>
      <c r="AM36" s="66" t="s">
        <v>8</v>
      </c>
      <c r="AN36" s="24"/>
      <c r="AP36" s="274" t="str">
        <f t="shared" si="2"/>
        <v>-</v>
      </c>
    </row>
    <row r="37" spans="1:42" x14ac:dyDescent="0.2">
      <c r="A37" s="49">
        <v>14.38</v>
      </c>
      <c r="B37" s="31" t="s">
        <v>4</v>
      </c>
      <c r="C37" s="211" t="s">
        <v>65</v>
      </c>
      <c r="D37" s="60" t="s">
        <v>65</v>
      </c>
      <c r="E37" s="63" t="s">
        <v>65</v>
      </c>
      <c r="F37" s="64" t="s">
        <v>65</v>
      </c>
      <c r="G37" s="64" t="s">
        <v>65</v>
      </c>
      <c r="H37" s="64" t="s">
        <v>65</v>
      </c>
      <c r="I37" s="64" t="s">
        <v>65</v>
      </c>
      <c r="J37" s="59">
        <v>0</v>
      </c>
      <c r="K37" s="60">
        <v>2</v>
      </c>
      <c r="L37" s="60">
        <v>5</v>
      </c>
      <c r="M37" s="60">
        <v>0</v>
      </c>
      <c r="N37" s="61" t="s">
        <v>65</v>
      </c>
      <c r="O37" s="62" t="s">
        <v>65</v>
      </c>
      <c r="P37" s="62" t="s">
        <v>65</v>
      </c>
      <c r="Q37" s="59">
        <v>0</v>
      </c>
      <c r="R37" s="60">
        <v>0</v>
      </c>
      <c r="S37" s="60">
        <v>0</v>
      </c>
      <c r="T37" s="252">
        <v>0</v>
      </c>
      <c r="U37" s="211">
        <v>0</v>
      </c>
      <c r="V37" s="59">
        <v>2</v>
      </c>
      <c r="W37" s="60">
        <v>1</v>
      </c>
      <c r="X37" s="60">
        <v>0</v>
      </c>
      <c r="Y37" s="60">
        <v>1</v>
      </c>
      <c r="Z37" s="60">
        <v>0</v>
      </c>
      <c r="AA37" s="60">
        <v>0</v>
      </c>
      <c r="AB37" s="60">
        <v>0</v>
      </c>
      <c r="AC37" s="60">
        <v>0</v>
      </c>
      <c r="AD37" s="210"/>
      <c r="AE37" s="251" t="s">
        <v>65</v>
      </c>
      <c r="AF37" s="251" t="s">
        <v>65</v>
      </c>
      <c r="AG37" s="251" t="s">
        <v>65</v>
      </c>
      <c r="AH37" s="251" t="s">
        <v>65</v>
      </c>
      <c r="AI37" s="251" t="s">
        <v>65</v>
      </c>
      <c r="AJ37" s="251" t="s">
        <v>65</v>
      </c>
      <c r="AK37" s="251" t="s">
        <v>65</v>
      </c>
      <c r="AL37" s="250"/>
      <c r="AM37" s="67">
        <f>SUM(C37:AL37)</f>
        <v>11</v>
      </c>
      <c r="AN37" s="25"/>
      <c r="AP37" s="274" t="str">
        <f t="shared" si="2"/>
        <v>-</v>
      </c>
    </row>
    <row r="38" spans="1:42" x14ac:dyDescent="0.2">
      <c r="A38" s="272" t="s">
        <v>93</v>
      </c>
      <c r="B38" s="29" t="s">
        <v>5</v>
      </c>
      <c r="C38" s="161" t="s">
        <v>65</v>
      </c>
      <c r="D38" s="74" t="s">
        <v>65</v>
      </c>
      <c r="E38" s="75" t="s">
        <v>65</v>
      </c>
      <c r="F38" s="249" t="s">
        <v>65</v>
      </c>
      <c r="G38" s="249" t="s">
        <v>65</v>
      </c>
      <c r="H38" s="249" t="s">
        <v>65</v>
      </c>
      <c r="I38" s="76" t="s">
        <v>65</v>
      </c>
      <c r="J38" s="73">
        <f>J37</f>
        <v>0</v>
      </c>
      <c r="K38" s="247">
        <f>J38-K36+K37</f>
        <v>2</v>
      </c>
      <c r="L38" s="247">
        <f>K38-L36+L37</f>
        <v>7</v>
      </c>
      <c r="M38" s="74">
        <f>L38-M36+M37</f>
        <v>7</v>
      </c>
      <c r="N38" s="71" t="s">
        <v>65</v>
      </c>
      <c r="O38" s="248" t="s">
        <v>65</v>
      </c>
      <c r="P38" s="72" t="s">
        <v>65</v>
      </c>
      <c r="Q38" s="73">
        <f>M38-Q36+Q37</f>
        <v>7</v>
      </c>
      <c r="R38" s="247">
        <f t="shared" ref="R38:AD38" si="7">Q38-R36+R37</f>
        <v>6</v>
      </c>
      <c r="S38" s="74">
        <f t="shared" si="7"/>
        <v>1</v>
      </c>
      <c r="T38" s="74">
        <f t="shared" si="7"/>
        <v>1</v>
      </c>
      <c r="U38" s="259">
        <f t="shared" si="7"/>
        <v>1</v>
      </c>
      <c r="V38" s="73">
        <f t="shared" si="7"/>
        <v>2</v>
      </c>
      <c r="W38" s="247">
        <f t="shared" si="7"/>
        <v>3</v>
      </c>
      <c r="X38" s="247">
        <f t="shared" si="7"/>
        <v>3</v>
      </c>
      <c r="Y38" s="247">
        <f t="shared" si="7"/>
        <v>3</v>
      </c>
      <c r="Z38" s="247">
        <f t="shared" si="7"/>
        <v>3</v>
      </c>
      <c r="AA38" s="247">
        <f t="shared" si="7"/>
        <v>2</v>
      </c>
      <c r="AB38" s="247">
        <f t="shared" si="7"/>
        <v>2</v>
      </c>
      <c r="AC38" s="247">
        <f t="shared" si="7"/>
        <v>1</v>
      </c>
      <c r="AD38" s="74">
        <f t="shared" si="7"/>
        <v>0</v>
      </c>
      <c r="AE38" s="77" t="s">
        <v>65</v>
      </c>
      <c r="AF38" s="246" t="s">
        <v>65</v>
      </c>
      <c r="AG38" s="246" t="s">
        <v>65</v>
      </c>
      <c r="AH38" s="246" t="s">
        <v>65</v>
      </c>
      <c r="AI38" s="246" t="s">
        <v>65</v>
      </c>
      <c r="AJ38" s="246" t="s">
        <v>65</v>
      </c>
      <c r="AK38" s="246" t="s">
        <v>65</v>
      </c>
      <c r="AL38" s="246" t="s">
        <v>65</v>
      </c>
      <c r="AM38" s="68"/>
      <c r="AN38" s="26">
        <f>MAX(C38:AL38)</f>
        <v>7</v>
      </c>
      <c r="AP38" s="274">
        <f t="shared" si="2"/>
        <v>1</v>
      </c>
    </row>
    <row r="39" spans="1:42" ht="15.75" x14ac:dyDescent="0.25">
      <c r="A39" s="273"/>
      <c r="B39" s="200" t="s">
        <v>6</v>
      </c>
      <c r="C39" s="129"/>
      <c r="D39" s="125"/>
      <c r="E39" s="122"/>
      <c r="F39" s="123"/>
      <c r="G39" s="167" t="s">
        <v>65</v>
      </c>
      <c r="H39" s="123"/>
      <c r="I39" s="123"/>
      <c r="J39" s="124" t="s">
        <v>65</v>
      </c>
      <c r="K39" s="125"/>
      <c r="L39" s="125"/>
      <c r="M39" s="125"/>
      <c r="N39" s="126"/>
      <c r="O39" s="127" t="s">
        <v>65</v>
      </c>
      <c r="P39" s="128"/>
      <c r="Q39" s="129"/>
      <c r="R39" s="125"/>
      <c r="S39" s="125"/>
      <c r="T39" s="242"/>
      <c r="U39" s="124">
        <v>14.55</v>
      </c>
      <c r="V39" s="129"/>
      <c r="W39" s="125"/>
      <c r="X39" s="130">
        <v>15.01</v>
      </c>
      <c r="Y39" s="125"/>
      <c r="Z39" s="125"/>
      <c r="AA39" s="125"/>
      <c r="AB39" s="125"/>
      <c r="AC39" s="130">
        <v>15.06</v>
      </c>
      <c r="AD39" s="245">
        <v>15.08</v>
      </c>
      <c r="AE39" s="241" t="s">
        <v>65</v>
      </c>
      <c r="AF39" s="240"/>
      <c r="AG39" s="240"/>
      <c r="AH39" s="241" t="s">
        <v>65</v>
      </c>
      <c r="AI39" s="240"/>
      <c r="AJ39" s="240"/>
      <c r="AK39" s="240"/>
      <c r="AL39" s="244" t="s">
        <v>65</v>
      </c>
      <c r="AM39" s="69">
        <v>0.28000000000000003</v>
      </c>
      <c r="AN39" s="25"/>
      <c r="AP39" s="274" t="str">
        <f t="shared" si="2"/>
        <v>-</v>
      </c>
    </row>
    <row r="40" spans="1:42" ht="15.75" x14ac:dyDescent="0.25">
      <c r="A40" s="273"/>
      <c r="B40" s="200" t="s">
        <v>7</v>
      </c>
      <c r="C40" s="243" t="s">
        <v>65</v>
      </c>
      <c r="D40" s="125"/>
      <c r="E40" s="122"/>
      <c r="F40" s="123"/>
      <c r="G40" s="167" t="s">
        <v>65</v>
      </c>
      <c r="H40" s="123"/>
      <c r="I40" s="123"/>
      <c r="J40" s="124">
        <v>14.4</v>
      </c>
      <c r="K40" s="125"/>
      <c r="L40" s="125"/>
      <c r="M40" s="125"/>
      <c r="N40" s="126"/>
      <c r="O40" s="127" t="s">
        <v>65</v>
      </c>
      <c r="P40" s="128"/>
      <c r="Q40" s="129"/>
      <c r="R40" s="125"/>
      <c r="S40" s="125"/>
      <c r="T40" s="242"/>
      <c r="U40" s="124">
        <v>14.57</v>
      </c>
      <c r="V40" s="129"/>
      <c r="W40" s="125"/>
      <c r="X40" s="130">
        <v>15.01</v>
      </c>
      <c r="Y40" s="125"/>
      <c r="Z40" s="125"/>
      <c r="AA40" s="125"/>
      <c r="AB40" s="125"/>
      <c r="AC40" s="130">
        <v>15.06</v>
      </c>
      <c r="AD40" s="242"/>
      <c r="AE40" s="241" t="s">
        <v>65</v>
      </c>
      <c r="AF40" s="240"/>
      <c r="AG40" s="240"/>
      <c r="AH40" s="241" t="s">
        <v>65</v>
      </c>
      <c r="AI40" s="240"/>
      <c r="AJ40" s="240"/>
      <c r="AK40" s="240"/>
      <c r="AL40" s="239"/>
      <c r="AM40" s="68"/>
      <c r="AN40" s="27"/>
      <c r="AP40" s="274" t="str">
        <f t="shared" si="2"/>
        <v>-</v>
      </c>
    </row>
    <row r="41" spans="1:42" ht="15.75" thickBot="1" x14ac:dyDescent="0.25">
      <c r="A41" s="50">
        <v>224</v>
      </c>
      <c r="B41" s="34" t="s">
        <v>9</v>
      </c>
      <c r="C41" s="35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  <c r="AE41" s="238"/>
      <c r="AF41" s="238"/>
      <c r="AG41" s="238"/>
      <c r="AH41" s="238"/>
      <c r="AI41" s="237"/>
      <c r="AJ41" s="237"/>
      <c r="AK41" s="237"/>
      <c r="AL41" s="236"/>
      <c r="AM41" s="70"/>
      <c r="AN41" s="28"/>
      <c r="AP41" s="274" t="str">
        <f t="shared" si="2"/>
        <v>-</v>
      </c>
    </row>
    <row r="42" spans="1:42" x14ac:dyDescent="0.2">
      <c r="A42" s="48"/>
      <c r="B42" s="30" t="s">
        <v>3</v>
      </c>
      <c r="C42" s="186"/>
      <c r="D42" s="53" t="s">
        <v>65</v>
      </c>
      <c r="E42" s="258" t="s">
        <v>65</v>
      </c>
      <c r="F42" s="56" t="s">
        <v>65</v>
      </c>
      <c r="G42" s="56" t="s">
        <v>65</v>
      </c>
      <c r="H42" s="56" t="s">
        <v>65</v>
      </c>
      <c r="I42" s="56" t="s">
        <v>65</v>
      </c>
      <c r="J42" s="257" t="s">
        <v>65</v>
      </c>
      <c r="K42" s="53">
        <v>0</v>
      </c>
      <c r="L42" s="53">
        <v>0</v>
      </c>
      <c r="M42" s="53">
        <v>0</v>
      </c>
      <c r="N42" s="54" t="s">
        <v>65</v>
      </c>
      <c r="O42" s="55" t="s">
        <v>65</v>
      </c>
      <c r="P42" s="55" t="s">
        <v>65</v>
      </c>
      <c r="Q42" s="52">
        <v>0</v>
      </c>
      <c r="R42" s="53">
        <v>1</v>
      </c>
      <c r="S42" s="53">
        <v>4</v>
      </c>
      <c r="T42" s="256">
        <v>0</v>
      </c>
      <c r="U42" s="255">
        <v>0</v>
      </c>
      <c r="V42" s="52" t="s">
        <v>65</v>
      </c>
      <c r="W42" s="53" t="s">
        <v>65</v>
      </c>
      <c r="X42" s="53" t="s">
        <v>65</v>
      </c>
      <c r="Y42" s="53" t="s">
        <v>65</v>
      </c>
      <c r="Z42" s="53" t="s">
        <v>65</v>
      </c>
      <c r="AA42" s="53" t="s">
        <v>65</v>
      </c>
      <c r="AB42" s="53" t="s">
        <v>65</v>
      </c>
      <c r="AC42" s="53" t="s">
        <v>65</v>
      </c>
      <c r="AD42" s="212" t="s">
        <v>65</v>
      </c>
      <c r="AE42" s="254" t="s">
        <v>65</v>
      </c>
      <c r="AF42" s="254" t="s">
        <v>65</v>
      </c>
      <c r="AG42" s="254" t="s">
        <v>65</v>
      </c>
      <c r="AH42" s="254" t="s">
        <v>65</v>
      </c>
      <c r="AI42" s="254" t="s">
        <v>65</v>
      </c>
      <c r="AJ42" s="254" t="s">
        <v>65</v>
      </c>
      <c r="AK42" s="254" t="s">
        <v>65</v>
      </c>
      <c r="AL42" s="253" t="s">
        <v>65</v>
      </c>
      <c r="AM42" s="66" t="s">
        <v>8</v>
      </c>
      <c r="AN42" s="24"/>
      <c r="AP42" s="274" t="str">
        <f t="shared" si="2"/>
        <v>-</v>
      </c>
    </row>
    <row r="43" spans="1:42" x14ac:dyDescent="0.2">
      <c r="A43" s="49">
        <v>15.51</v>
      </c>
      <c r="B43" s="31" t="s">
        <v>4</v>
      </c>
      <c r="C43" s="211" t="s">
        <v>65</v>
      </c>
      <c r="D43" s="60" t="s">
        <v>65</v>
      </c>
      <c r="E43" s="63" t="s">
        <v>65</v>
      </c>
      <c r="F43" s="64" t="s">
        <v>65</v>
      </c>
      <c r="G43" s="64" t="s">
        <v>65</v>
      </c>
      <c r="H43" s="64" t="s">
        <v>65</v>
      </c>
      <c r="I43" s="64" t="s">
        <v>65</v>
      </c>
      <c r="J43" s="59">
        <v>1</v>
      </c>
      <c r="K43" s="60">
        <v>0</v>
      </c>
      <c r="L43" s="60">
        <v>5</v>
      </c>
      <c r="M43" s="60">
        <v>2</v>
      </c>
      <c r="N43" s="61" t="s">
        <v>65</v>
      </c>
      <c r="O43" s="62" t="s">
        <v>65</v>
      </c>
      <c r="P43" s="62" t="s">
        <v>65</v>
      </c>
      <c r="Q43" s="59">
        <v>0</v>
      </c>
      <c r="R43" s="60">
        <v>0</v>
      </c>
      <c r="S43" s="60">
        <v>0</v>
      </c>
      <c r="T43" s="252">
        <v>0</v>
      </c>
      <c r="U43" s="211" t="s">
        <v>65</v>
      </c>
      <c r="V43" s="59" t="s">
        <v>65</v>
      </c>
      <c r="W43" s="60" t="s">
        <v>65</v>
      </c>
      <c r="X43" s="60" t="s">
        <v>65</v>
      </c>
      <c r="Y43" s="60" t="s">
        <v>65</v>
      </c>
      <c r="Z43" s="60" t="s">
        <v>65</v>
      </c>
      <c r="AA43" s="60" t="s">
        <v>65</v>
      </c>
      <c r="AB43" s="60" t="s">
        <v>65</v>
      </c>
      <c r="AC43" s="60" t="s">
        <v>65</v>
      </c>
      <c r="AD43" s="210"/>
      <c r="AE43" s="251" t="s">
        <v>65</v>
      </c>
      <c r="AF43" s="251" t="s">
        <v>65</v>
      </c>
      <c r="AG43" s="251" t="s">
        <v>65</v>
      </c>
      <c r="AH43" s="251" t="s">
        <v>65</v>
      </c>
      <c r="AI43" s="251" t="s">
        <v>65</v>
      </c>
      <c r="AJ43" s="251" t="s">
        <v>65</v>
      </c>
      <c r="AK43" s="251" t="s">
        <v>65</v>
      </c>
      <c r="AL43" s="250"/>
      <c r="AM43" s="67">
        <f>SUM(C43:AL43)</f>
        <v>8</v>
      </c>
      <c r="AN43" s="25"/>
      <c r="AP43" s="274" t="str">
        <f t="shared" si="2"/>
        <v>-</v>
      </c>
    </row>
    <row r="44" spans="1:42" x14ac:dyDescent="0.2">
      <c r="A44" s="272" t="s">
        <v>92</v>
      </c>
      <c r="B44" s="29" t="s">
        <v>5</v>
      </c>
      <c r="C44" s="161" t="s">
        <v>65</v>
      </c>
      <c r="D44" s="74" t="s">
        <v>65</v>
      </c>
      <c r="E44" s="75" t="s">
        <v>65</v>
      </c>
      <c r="F44" s="249" t="s">
        <v>65</v>
      </c>
      <c r="G44" s="249" t="s">
        <v>65</v>
      </c>
      <c r="H44" s="249" t="s">
        <v>65</v>
      </c>
      <c r="I44" s="76" t="s">
        <v>65</v>
      </c>
      <c r="J44" s="73">
        <f>J43</f>
        <v>1</v>
      </c>
      <c r="K44" s="247">
        <f>J44-K42+K43</f>
        <v>1</v>
      </c>
      <c r="L44" s="247">
        <f>K44-L42+L43</f>
        <v>6</v>
      </c>
      <c r="M44" s="74">
        <f>L44-M42+M43</f>
        <v>8</v>
      </c>
      <c r="N44" s="71" t="s">
        <v>65</v>
      </c>
      <c r="O44" s="248" t="s">
        <v>65</v>
      </c>
      <c r="P44" s="72" t="s">
        <v>65</v>
      </c>
      <c r="Q44" s="73">
        <f>M44-Q42+Q43</f>
        <v>8</v>
      </c>
      <c r="R44" s="247">
        <f>Q44-R42+R43</f>
        <v>7</v>
      </c>
      <c r="S44" s="74">
        <f>R44-S42+S43</f>
        <v>3</v>
      </c>
      <c r="T44" s="74">
        <f>S44-T42+T43</f>
        <v>3</v>
      </c>
      <c r="U44" s="73">
        <f>T44-U42</f>
        <v>3</v>
      </c>
      <c r="V44" s="73" t="s">
        <v>65</v>
      </c>
      <c r="W44" s="247" t="s">
        <v>65</v>
      </c>
      <c r="X44" s="247" t="s">
        <v>65</v>
      </c>
      <c r="Y44" s="247" t="s">
        <v>65</v>
      </c>
      <c r="Z44" s="247" t="s">
        <v>65</v>
      </c>
      <c r="AA44" s="247" t="s">
        <v>65</v>
      </c>
      <c r="AB44" s="247" t="s">
        <v>65</v>
      </c>
      <c r="AC44" s="247" t="s">
        <v>65</v>
      </c>
      <c r="AD44" s="74" t="s">
        <v>65</v>
      </c>
      <c r="AE44" s="77" t="s">
        <v>65</v>
      </c>
      <c r="AF44" s="246" t="s">
        <v>65</v>
      </c>
      <c r="AG44" s="246" t="s">
        <v>65</v>
      </c>
      <c r="AH44" s="246" t="s">
        <v>65</v>
      </c>
      <c r="AI44" s="246" t="s">
        <v>65</v>
      </c>
      <c r="AJ44" s="246" t="s">
        <v>65</v>
      </c>
      <c r="AK44" s="246" t="s">
        <v>65</v>
      </c>
      <c r="AL44" s="246" t="s">
        <v>65</v>
      </c>
      <c r="AM44" s="68"/>
      <c r="AN44" s="26">
        <f>MAX(C44:AL44)</f>
        <v>8</v>
      </c>
      <c r="AP44" s="274">
        <f t="shared" si="2"/>
        <v>1</v>
      </c>
    </row>
    <row r="45" spans="1:42" ht="15.75" x14ac:dyDescent="0.25">
      <c r="A45" s="273"/>
      <c r="B45" s="200" t="s">
        <v>6</v>
      </c>
      <c r="C45" s="129"/>
      <c r="D45" s="125"/>
      <c r="E45" s="122"/>
      <c r="F45" s="123"/>
      <c r="G45" s="167" t="s">
        <v>65</v>
      </c>
      <c r="H45" s="123"/>
      <c r="I45" s="123"/>
      <c r="J45" s="124" t="s">
        <v>65</v>
      </c>
      <c r="K45" s="125"/>
      <c r="L45" s="125"/>
      <c r="M45" s="125"/>
      <c r="N45" s="126"/>
      <c r="O45" s="127" t="s">
        <v>65</v>
      </c>
      <c r="P45" s="128"/>
      <c r="Q45" s="129"/>
      <c r="R45" s="125"/>
      <c r="S45" s="125"/>
      <c r="T45" s="242"/>
      <c r="U45" s="124">
        <v>16.07</v>
      </c>
      <c r="V45" s="129"/>
      <c r="W45" s="125"/>
      <c r="X45" s="130" t="s">
        <v>65</v>
      </c>
      <c r="Y45" s="125"/>
      <c r="Z45" s="125"/>
      <c r="AA45" s="125"/>
      <c r="AB45" s="125"/>
      <c r="AC45" s="130" t="s">
        <v>65</v>
      </c>
      <c r="AD45" s="245" t="s">
        <v>65</v>
      </c>
      <c r="AE45" s="241" t="s">
        <v>65</v>
      </c>
      <c r="AF45" s="240"/>
      <c r="AG45" s="240"/>
      <c r="AH45" s="241" t="s">
        <v>65</v>
      </c>
      <c r="AI45" s="240"/>
      <c r="AJ45" s="240"/>
      <c r="AK45" s="240"/>
      <c r="AL45" s="244" t="s">
        <v>65</v>
      </c>
      <c r="AM45" s="69">
        <v>0.15</v>
      </c>
      <c r="AN45" s="25"/>
      <c r="AP45" s="274" t="str">
        <f t="shared" si="2"/>
        <v>-</v>
      </c>
    </row>
    <row r="46" spans="1:42" ht="15.75" x14ac:dyDescent="0.25">
      <c r="A46" s="273"/>
      <c r="B46" s="200" t="s">
        <v>7</v>
      </c>
      <c r="C46" s="243" t="s">
        <v>65</v>
      </c>
      <c r="D46" s="125"/>
      <c r="E46" s="122"/>
      <c r="F46" s="123"/>
      <c r="G46" s="167" t="s">
        <v>65</v>
      </c>
      <c r="H46" s="123"/>
      <c r="I46" s="123"/>
      <c r="J46" s="124">
        <v>15.52</v>
      </c>
      <c r="K46" s="125"/>
      <c r="L46" s="125"/>
      <c r="M46" s="125"/>
      <c r="N46" s="126"/>
      <c r="O46" s="127" t="s">
        <v>65</v>
      </c>
      <c r="P46" s="128"/>
      <c r="Q46" s="129"/>
      <c r="R46" s="125"/>
      <c r="S46" s="125"/>
      <c r="T46" s="242"/>
      <c r="U46" s="124" t="s">
        <v>65</v>
      </c>
      <c r="V46" s="129"/>
      <c r="W46" s="125"/>
      <c r="X46" s="130" t="s">
        <v>65</v>
      </c>
      <c r="Y46" s="125"/>
      <c r="Z46" s="125"/>
      <c r="AA46" s="125"/>
      <c r="AB46" s="125"/>
      <c r="AC46" s="130" t="s">
        <v>65</v>
      </c>
      <c r="AD46" s="242"/>
      <c r="AE46" s="241" t="s">
        <v>65</v>
      </c>
      <c r="AF46" s="240"/>
      <c r="AG46" s="240"/>
      <c r="AH46" s="241" t="s">
        <v>65</v>
      </c>
      <c r="AI46" s="240"/>
      <c r="AJ46" s="240"/>
      <c r="AK46" s="240"/>
      <c r="AL46" s="239"/>
      <c r="AM46" s="68"/>
      <c r="AN46" s="27"/>
      <c r="AP46" s="274" t="str">
        <f t="shared" si="2"/>
        <v>-</v>
      </c>
    </row>
    <row r="47" spans="1:42" ht="15.75" thickBot="1" x14ac:dyDescent="0.25">
      <c r="A47" s="50">
        <v>224</v>
      </c>
      <c r="B47" s="34" t="s">
        <v>9</v>
      </c>
      <c r="C47" s="35" t="s">
        <v>91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7"/>
      <c r="AJ47" s="237"/>
      <c r="AK47" s="237"/>
      <c r="AL47" s="236"/>
      <c r="AM47" s="70"/>
      <c r="AN47" s="28"/>
      <c r="AP47" s="274" t="str">
        <f t="shared" si="2"/>
        <v>-</v>
      </c>
    </row>
    <row r="48" spans="1:42" x14ac:dyDescent="0.2">
      <c r="A48" s="48"/>
      <c r="B48" s="30" t="s">
        <v>3</v>
      </c>
      <c r="C48" s="186"/>
      <c r="D48" s="53">
        <v>0</v>
      </c>
      <c r="E48" s="258" t="s">
        <v>65</v>
      </c>
      <c r="F48" s="56" t="s">
        <v>65</v>
      </c>
      <c r="G48" s="56" t="s">
        <v>65</v>
      </c>
      <c r="H48" s="56" t="s">
        <v>65</v>
      </c>
      <c r="I48" s="56" t="s">
        <v>65</v>
      </c>
      <c r="J48" s="257">
        <v>0</v>
      </c>
      <c r="K48" s="53">
        <v>0</v>
      </c>
      <c r="L48" s="53">
        <v>3</v>
      </c>
      <c r="M48" s="53">
        <v>2</v>
      </c>
      <c r="N48" s="54" t="s">
        <v>65</v>
      </c>
      <c r="O48" s="55" t="s">
        <v>65</v>
      </c>
      <c r="P48" s="55" t="s">
        <v>65</v>
      </c>
      <c r="Q48" s="52">
        <v>0</v>
      </c>
      <c r="R48" s="53">
        <v>2</v>
      </c>
      <c r="S48" s="53">
        <v>5</v>
      </c>
      <c r="T48" s="256">
        <v>0</v>
      </c>
      <c r="U48" s="255" t="s">
        <v>65</v>
      </c>
      <c r="V48" s="52" t="s">
        <v>65</v>
      </c>
      <c r="W48" s="53" t="s">
        <v>65</v>
      </c>
      <c r="X48" s="53" t="s">
        <v>65</v>
      </c>
      <c r="Y48" s="53" t="s">
        <v>65</v>
      </c>
      <c r="Z48" s="53" t="s">
        <v>65</v>
      </c>
      <c r="AA48" s="53" t="s">
        <v>65</v>
      </c>
      <c r="AB48" s="53" t="s">
        <v>65</v>
      </c>
      <c r="AC48" s="53" t="s">
        <v>65</v>
      </c>
      <c r="AD48" s="212" t="s">
        <v>65</v>
      </c>
      <c r="AE48" s="254">
        <v>0</v>
      </c>
      <c r="AF48" s="254">
        <v>0</v>
      </c>
      <c r="AG48" s="254">
        <v>4</v>
      </c>
      <c r="AH48" s="254">
        <v>1</v>
      </c>
      <c r="AI48" s="254">
        <v>0</v>
      </c>
      <c r="AJ48" s="254">
        <v>0</v>
      </c>
      <c r="AK48" s="254">
        <v>0</v>
      </c>
      <c r="AL48" s="253">
        <v>0</v>
      </c>
      <c r="AM48" s="66" t="s">
        <v>8</v>
      </c>
      <c r="AN48" s="24"/>
      <c r="AP48" s="274" t="str">
        <f t="shared" si="2"/>
        <v>-</v>
      </c>
    </row>
    <row r="49" spans="1:42" x14ac:dyDescent="0.2">
      <c r="A49" s="49">
        <v>16.43</v>
      </c>
      <c r="B49" s="31" t="s">
        <v>4</v>
      </c>
      <c r="C49" s="211">
        <v>3</v>
      </c>
      <c r="D49" s="60">
        <v>2</v>
      </c>
      <c r="E49" s="63" t="s">
        <v>65</v>
      </c>
      <c r="F49" s="64" t="s">
        <v>65</v>
      </c>
      <c r="G49" s="64" t="s">
        <v>65</v>
      </c>
      <c r="H49" s="64" t="s">
        <v>65</v>
      </c>
      <c r="I49" s="64" t="s">
        <v>65</v>
      </c>
      <c r="J49" s="59">
        <v>3</v>
      </c>
      <c r="K49" s="60">
        <v>0</v>
      </c>
      <c r="L49" s="60">
        <v>7</v>
      </c>
      <c r="M49" s="60">
        <v>1</v>
      </c>
      <c r="N49" s="61" t="s">
        <v>65</v>
      </c>
      <c r="O49" s="62" t="s">
        <v>65</v>
      </c>
      <c r="P49" s="62" t="s">
        <v>65</v>
      </c>
      <c r="Q49" s="59">
        <v>1</v>
      </c>
      <c r="R49" s="60">
        <v>0</v>
      </c>
      <c r="S49" s="60">
        <v>0</v>
      </c>
      <c r="T49" s="252">
        <v>0</v>
      </c>
      <c r="U49" s="211" t="s">
        <v>65</v>
      </c>
      <c r="V49" s="59" t="s">
        <v>65</v>
      </c>
      <c r="W49" s="60" t="s">
        <v>65</v>
      </c>
      <c r="X49" s="60" t="s">
        <v>65</v>
      </c>
      <c r="Y49" s="60" t="s">
        <v>65</v>
      </c>
      <c r="Z49" s="60" t="s">
        <v>65</v>
      </c>
      <c r="AA49" s="60" t="s">
        <v>65</v>
      </c>
      <c r="AB49" s="60" t="s">
        <v>65</v>
      </c>
      <c r="AC49" s="60" t="s">
        <v>65</v>
      </c>
      <c r="AD49" s="210"/>
      <c r="AE49" s="251">
        <v>0</v>
      </c>
      <c r="AF49" s="251">
        <v>0</v>
      </c>
      <c r="AG49" s="251">
        <v>0</v>
      </c>
      <c r="AH49" s="251">
        <v>0</v>
      </c>
      <c r="AI49" s="251">
        <v>0</v>
      </c>
      <c r="AJ49" s="251">
        <v>0</v>
      </c>
      <c r="AK49" s="251">
        <v>0</v>
      </c>
      <c r="AL49" s="250"/>
      <c r="AM49" s="67">
        <f>SUM(C49:AL49)</f>
        <v>17</v>
      </c>
      <c r="AN49" s="25"/>
      <c r="AP49" s="274" t="str">
        <f t="shared" si="2"/>
        <v>-</v>
      </c>
    </row>
    <row r="50" spans="1:42" x14ac:dyDescent="0.2">
      <c r="A50" s="272" t="s">
        <v>67</v>
      </c>
      <c r="B50" s="29" t="s">
        <v>5</v>
      </c>
      <c r="C50" s="161">
        <f>C49</f>
        <v>3</v>
      </c>
      <c r="D50" s="74">
        <f>C50-D48+D49</f>
        <v>5</v>
      </c>
      <c r="E50" s="75" t="s">
        <v>65</v>
      </c>
      <c r="F50" s="249" t="s">
        <v>65</v>
      </c>
      <c r="G50" s="249" t="s">
        <v>65</v>
      </c>
      <c r="H50" s="249" t="s">
        <v>65</v>
      </c>
      <c r="I50" s="76" t="s">
        <v>65</v>
      </c>
      <c r="J50" s="73">
        <f>D50-J48+J49</f>
        <v>8</v>
      </c>
      <c r="K50" s="247">
        <f>J50-K48+K49</f>
        <v>8</v>
      </c>
      <c r="L50" s="247">
        <f>K50-L48+L49</f>
        <v>12</v>
      </c>
      <c r="M50" s="74">
        <f>L50-M48+M49</f>
        <v>11</v>
      </c>
      <c r="N50" s="71" t="s">
        <v>65</v>
      </c>
      <c r="O50" s="248" t="s">
        <v>65</v>
      </c>
      <c r="P50" s="72" t="s">
        <v>65</v>
      </c>
      <c r="Q50" s="73">
        <f>M50-Q48+Q49</f>
        <v>12</v>
      </c>
      <c r="R50" s="247">
        <f>Q50-R48+R49</f>
        <v>10</v>
      </c>
      <c r="S50" s="74">
        <f>R50-S48+S49</f>
        <v>5</v>
      </c>
      <c r="T50" s="74">
        <f>S50-T48+T49</f>
        <v>5</v>
      </c>
      <c r="U50" s="73" t="s">
        <v>65</v>
      </c>
      <c r="V50" s="73" t="s">
        <v>65</v>
      </c>
      <c r="W50" s="247" t="s">
        <v>65</v>
      </c>
      <c r="X50" s="247" t="s">
        <v>65</v>
      </c>
      <c r="Y50" s="247" t="s">
        <v>65</v>
      </c>
      <c r="Z50" s="247" t="s">
        <v>65</v>
      </c>
      <c r="AA50" s="247" t="s">
        <v>65</v>
      </c>
      <c r="AB50" s="247" t="s">
        <v>65</v>
      </c>
      <c r="AC50" s="247" t="s">
        <v>65</v>
      </c>
      <c r="AD50" s="74" t="s">
        <v>65</v>
      </c>
      <c r="AE50" s="77">
        <f>T50-AE48+AE49</f>
        <v>5</v>
      </c>
      <c r="AF50" s="246">
        <f t="shared" ref="AF50:AL50" si="8">AE50-AF48+AF49</f>
        <v>5</v>
      </c>
      <c r="AG50" s="246">
        <f t="shared" si="8"/>
        <v>1</v>
      </c>
      <c r="AH50" s="246">
        <f t="shared" si="8"/>
        <v>0</v>
      </c>
      <c r="AI50" s="246">
        <f t="shared" si="8"/>
        <v>0</v>
      </c>
      <c r="AJ50" s="246">
        <f t="shared" si="8"/>
        <v>0</v>
      </c>
      <c r="AK50" s="246">
        <f t="shared" si="8"/>
        <v>0</v>
      </c>
      <c r="AL50" s="246">
        <f t="shared" si="8"/>
        <v>0</v>
      </c>
      <c r="AM50" s="68"/>
      <c r="AN50" s="26">
        <f>MAX(C50:AL50)</f>
        <v>12</v>
      </c>
      <c r="AP50" s="274">
        <f t="shared" si="2"/>
        <v>8</v>
      </c>
    </row>
    <row r="51" spans="1:42" ht="15.75" x14ac:dyDescent="0.25">
      <c r="A51" s="273"/>
      <c r="B51" s="200" t="s">
        <v>6</v>
      </c>
      <c r="C51" s="129"/>
      <c r="D51" s="125"/>
      <c r="E51" s="122"/>
      <c r="F51" s="123"/>
      <c r="G51" s="167" t="s">
        <v>65</v>
      </c>
      <c r="H51" s="123"/>
      <c r="I51" s="123"/>
      <c r="J51" s="124">
        <v>16.5</v>
      </c>
      <c r="K51" s="125"/>
      <c r="L51" s="125"/>
      <c r="M51" s="125"/>
      <c r="N51" s="126"/>
      <c r="O51" s="127" t="s">
        <v>65</v>
      </c>
      <c r="P51" s="128"/>
      <c r="Q51" s="129"/>
      <c r="R51" s="125"/>
      <c r="S51" s="125"/>
      <c r="T51" s="242"/>
      <c r="U51" s="124" t="s">
        <v>65</v>
      </c>
      <c r="V51" s="129"/>
      <c r="W51" s="125"/>
      <c r="X51" s="130" t="s">
        <v>65</v>
      </c>
      <c r="Y51" s="125"/>
      <c r="Z51" s="125"/>
      <c r="AA51" s="125"/>
      <c r="AB51" s="125"/>
      <c r="AC51" s="130" t="s">
        <v>65</v>
      </c>
      <c r="AD51" s="245" t="s">
        <v>65</v>
      </c>
      <c r="AE51" s="241">
        <v>17.05</v>
      </c>
      <c r="AF51" s="240"/>
      <c r="AG51" s="240"/>
      <c r="AH51" s="241">
        <v>17.079999999999998</v>
      </c>
      <c r="AI51" s="240"/>
      <c r="AJ51" s="240"/>
      <c r="AK51" s="240"/>
      <c r="AL51" s="244">
        <v>17.12</v>
      </c>
      <c r="AM51" s="69">
        <v>0.28000000000000003</v>
      </c>
      <c r="AN51" s="25"/>
      <c r="AP51" s="274" t="str">
        <f t="shared" si="2"/>
        <v>-</v>
      </c>
    </row>
    <row r="52" spans="1:42" ht="15.75" x14ac:dyDescent="0.25">
      <c r="A52" s="273"/>
      <c r="B52" s="200" t="s">
        <v>7</v>
      </c>
      <c r="C52" s="243">
        <v>16.440000000000001</v>
      </c>
      <c r="D52" s="125"/>
      <c r="E52" s="122"/>
      <c r="F52" s="123"/>
      <c r="G52" s="167" t="s">
        <v>65</v>
      </c>
      <c r="H52" s="123"/>
      <c r="I52" s="123"/>
      <c r="J52" s="124">
        <v>16.5</v>
      </c>
      <c r="K52" s="125"/>
      <c r="L52" s="125"/>
      <c r="M52" s="125"/>
      <c r="N52" s="126"/>
      <c r="O52" s="127" t="s">
        <v>65</v>
      </c>
      <c r="P52" s="128"/>
      <c r="Q52" s="129"/>
      <c r="R52" s="125"/>
      <c r="S52" s="125"/>
      <c r="T52" s="242"/>
      <c r="U52" s="124" t="s">
        <v>65</v>
      </c>
      <c r="V52" s="129"/>
      <c r="W52" s="125"/>
      <c r="X52" s="130" t="s">
        <v>65</v>
      </c>
      <c r="Y52" s="125"/>
      <c r="Z52" s="125"/>
      <c r="AA52" s="125"/>
      <c r="AB52" s="125"/>
      <c r="AC52" s="130" t="s">
        <v>65</v>
      </c>
      <c r="AD52" s="242"/>
      <c r="AE52" s="241">
        <v>17.05</v>
      </c>
      <c r="AF52" s="240"/>
      <c r="AG52" s="240"/>
      <c r="AH52" s="241">
        <v>17.09</v>
      </c>
      <c r="AI52" s="240"/>
      <c r="AJ52" s="240"/>
      <c r="AK52" s="240"/>
      <c r="AL52" s="239"/>
      <c r="AM52" s="68"/>
      <c r="AN52" s="27"/>
      <c r="AP52" s="274" t="str">
        <f t="shared" si="2"/>
        <v>-</v>
      </c>
    </row>
    <row r="53" spans="1:42" ht="15.75" thickBot="1" x14ac:dyDescent="0.25">
      <c r="A53" s="50">
        <v>224</v>
      </c>
      <c r="B53" s="34" t="s">
        <v>9</v>
      </c>
      <c r="C53" s="35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  <c r="AH53" s="238"/>
      <c r="AI53" s="237"/>
      <c r="AJ53" s="237"/>
      <c r="AK53" s="237"/>
      <c r="AL53" s="236"/>
      <c r="AM53" s="70"/>
      <c r="AN53" s="28"/>
      <c r="AP53" s="274" t="str">
        <f t="shared" si="2"/>
        <v>-</v>
      </c>
    </row>
    <row r="54" spans="1:42" x14ac:dyDescent="0.2">
      <c r="A54" s="79" t="s">
        <v>55</v>
      </c>
      <c r="B54" s="80"/>
      <c r="C54" s="186"/>
      <c r="D54" s="183">
        <f>SUMIF($B$6:$B53,"l. wys.",D$6:D53)</f>
        <v>0</v>
      </c>
      <c r="E54" s="235">
        <f>SUMIF($B$6:$B53,"l. wys.",E$6:E53)</f>
        <v>0</v>
      </c>
      <c r="F54" s="107">
        <f>SUMIF($B$6:$B53,"l. wys.",F$6:F53)</f>
        <v>0</v>
      </c>
      <c r="G54" s="107">
        <f>SUMIF($B$6:$B53,"l. wys.",G$6:G53)</f>
        <v>0</v>
      </c>
      <c r="H54" s="107">
        <f>SUMIF($B$6:$B53,"l. wys.",H$6:H53)</f>
        <v>0</v>
      </c>
      <c r="I54" s="110">
        <f>SUMIF($B$6:$B53,"l. wys.",I$6:I53)</f>
        <v>0</v>
      </c>
      <c r="J54" s="231">
        <f>SUMIF($B$6:$B53,"l. wys.",J$6:J53)</f>
        <v>3</v>
      </c>
      <c r="K54" s="82">
        <f>SUMIF($B$6:$B53,"l. wys.",K$6:K53)</f>
        <v>0</v>
      </c>
      <c r="L54" s="82">
        <f>SUMIF($B$6:$B53,"l. wys.",L$6:L53)</f>
        <v>3</v>
      </c>
      <c r="M54" s="183">
        <f>SUMIF($B$6:$B53,"l. wys.",M$6:M53)</f>
        <v>2</v>
      </c>
      <c r="N54" s="234">
        <f>SUMIF($B$6:$B53,"l. wys.",N$6:N53)</f>
        <v>0</v>
      </c>
      <c r="O54" s="103">
        <f>SUMIF($B$6:$B53,"l. wys.",O$6:O53)</f>
        <v>2</v>
      </c>
      <c r="P54" s="233">
        <f>SUMIF($B$6:$B53,"l. wys.",P$6:P53)</f>
        <v>0</v>
      </c>
      <c r="Q54" s="231">
        <f>SUMIF($B$6:$B53,"l. wys.",Q$6:Q53)</f>
        <v>0</v>
      </c>
      <c r="R54" s="82">
        <f>SUMIF($B$6:$B53,"l. wys.",R$6:R53)</f>
        <v>7</v>
      </c>
      <c r="S54" s="82">
        <f>SUMIF($B$6:$B53,"l. wys.",S$6:S53)</f>
        <v>29</v>
      </c>
      <c r="T54" s="82">
        <f>SUMIF($B$6:$B53,"l. wys.",T$6:T53)</f>
        <v>10</v>
      </c>
      <c r="U54" s="232">
        <f>SUMIF($B$6:$B53,"l. wys.",U$6:U53)</f>
        <v>10</v>
      </c>
      <c r="V54" s="231">
        <f>SUMIF($B$6:$B53,"l. wys.",V$6:V53)</f>
        <v>4</v>
      </c>
      <c r="W54" s="82">
        <f>SUMIF($B$6:$B53,"l. wys.",W$6:W53)</f>
        <v>0</v>
      </c>
      <c r="X54" s="82">
        <f>SUMIF($B$6:$B53,"l. wys.",X$6:X53)</f>
        <v>0</v>
      </c>
      <c r="Y54" s="82">
        <f>SUMIF($B$6:$B53,"l. wys.",Y$6:Y53)</f>
        <v>2</v>
      </c>
      <c r="Z54" s="82">
        <f>SUMIF($B$6:$B53,"l. wys.",Z$6:Z53)</f>
        <v>1</v>
      </c>
      <c r="AA54" s="82">
        <f>SUMIF($B$6:$B53,"l. wys.",AA$6:AA53)</f>
        <v>2</v>
      </c>
      <c r="AB54" s="82">
        <f>SUMIF($B$6:$B53,"l. wys.",AB$6:AB53)</f>
        <v>5</v>
      </c>
      <c r="AC54" s="82">
        <f>SUMIF($B$6:$B53,"l. wys.",AC$6:AC53)</f>
        <v>3</v>
      </c>
      <c r="AD54" s="183">
        <f>SUMIF($B$6:$B53,"l. wys.",AD$6:AD53)</f>
        <v>3</v>
      </c>
      <c r="AE54" s="85">
        <f>SUMIF($B$6:$B53,"l. wys.",AE$6:AE53)</f>
        <v>0</v>
      </c>
      <c r="AF54" s="86">
        <f>SUMIF($B$6:$B53,"l. wys.",AF$6:AF53)</f>
        <v>0</v>
      </c>
      <c r="AG54" s="86">
        <f>SUMIF($B$6:$B53,"l. wys.",AG$6:AG53)</f>
        <v>4</v>
      </c>
      <c r="AH54" s="86">
        <f>SUMIF($B$6:$B53,"l. wys.",AH$6:AH53)</f>
        <v>1</v>
      </c>
      <c r="AI54" s="86">
        <f>SUMIF($B$6:$B53,"l. wys.",AI$6:AI53)</f>
        <v>0</v>
      </c>
      <c r="AJ54" s="86">
        <f>SUMIF($B$6:$B53,"l. wys.",AJ$6:AJ53)</f>
        <v>0</v>
      </c>
      <c r="AK54" s="86">
        <f>SUMIF($B$6:$B53,"l. wys.",AK$6:AK53)</f>
        <v>0</v>
      </c>
      <c r="AL54" s="87">
        <f>SUMIF($B$6:$B53,"l. wys.",AL$6:AL53)</f>
        <v>0</v>
      </c>
      <c r="AM54" s="88" t="str">
        <f>"Σ: "&amp;SUM(C54:AL54)</f>
        <v>Σ: 91</v>
      </c>
      <c r="AP54" s="274" t="str">
        <f t="shared" si="2"/>
        <v>-</v>
      </c>
    </row>
    <row r="55" spans="1:42" ht="15.75" thickBot="1" x14ac:dyDescent="0.25">
      <c r="A55" s="89" t="s">
        <v>56</v>
      </c>
      <c r="B55" s="90"/>
      <c r="C55" s="93">
        <f>SUMIF($B$6:$B53,"l. wsiad.",C$6:C53)</f>
        <v>10</v>
      </c>
      <c r="D55" s="179">
        <f>SUMIF($B$6:$B53,"l. wsiad.",D$6:D53)</f>
        <v>2</v>
      </c>
      <c r="E55" s="137">
        <f>SUMIF($B$6:$B53,"l. wsiad.",E$6:E53)</f>
        <v>0</v>
      </c>
      <c r="F55" s="109">
        <f>SUMIF($B$6:$B53,"l. wsiad.",F$6:F53)</f>
        <v>0</v>
      </c>
      <c r="G55" s="109">
        <f>SUMIF($B$6:$B53,"l. wsiad.",G$6:G53)</f>
        <v>0</v>
      </c>
      <c r="H55" s="109">
        <f>SUMIF($B$6:$B53,"l. wsiad.",H$6:H53)</f>
        <v>0</v>
      </c>
      <c r="I55" s="138">
        <f>SUMIF($B$6:$B53,"l. wsiad.",I$6:I53)</f>
        <v>0</v>
      </c>
      <c r="J55" s="227">
        <f>SUMIF($B$6:$B53,"l. wsiad.",J$6:J53)</f>
        <v>8</v>
      </c>
      <c r="K55" s="92">
        <f>SUMIF($B$6:$B53,"l. wsiad.",K$6:K53)</f>
        <v>6</v>
      </c>
      <c r="L55" s="92">
        <f>SUMIF($B$6:$B53,"l. wsiad.",L$6:L53)</f>
        <v>36</v>
      </c>
      <c r="M55" s="179">
        <f>SUMIF($B$6:$B53,"l. wsiad.",M$6:M53)</f>
        <v>3</v>
      </c>
      <c r="N55" s="230">
        <f>SUMIF($B$6:$B53,"l. wsiad.",N$6:N53)</f>
        <v>0</v>
      </c>
      <c r="O55" s="105">
        <f>SUMIF($B$6:$B53,"l. wsiad.",O$6:O53)</f>
        <v>6</v>
      </c>
      <c r="P55" s="229">
        <f>SUMIF($B$6:$B53,"l. wsiad.",P$6:P53)</f>
        <v>1</v>
      </c>
      <c r="Q55" s="227">
        <f>SUMIF($B$6:$B53,"l. wsiad.",Q$6:Q53)</f>
        <v>1</v>
      </c>
      <c r="R55" s="92">
        <f>SUMIF($B$6:$B53,"l. wsiad.",R$6:R53)</f>
        <v>2</v>
      </c>
      <c r="S55" s="92">
        <f>SUMIF($B$6:$B53,"l. wsiad.",S$6:S53)</f>
        <v>1</v>
      </c>
      <c r="T55" s="92">
        <f>SUMIF($B$6:$B53,"l. wsiad.",T$6:T53)</f>
        <v>0</v>
      </c>
      <c r="U55" s="228">
        <f>SUMIF($B$6:$B53,"l. wsiad.",U$6:U53)</f>
        <v>0</v>
      </c>
      <c r="V55" s="227">
        <f>SUMIF($B$6:$B53,"l. wsiad.",V$6:V53)</f>
        <v>5</v>
      </c>
      <c r="W55" s="92">
        <f>SUMIF($B$6:$B53,"l. wsiad.",W$6:W53)</f>
        <v>5</v>
      </c>
      <c r="X55" s="92">
        <f>SUMIF($B$6:$B53,"l. wsiad.",X$6:X53)</f>
        <v>3</v>
      </c>
      <c r="Y55" s="92">
        <f>SUMIF($B$6:$B53,"l. wsiad.",Y$6:Y53)</f>
        <v>1</v>
      </c>
      <c r="Z55" s="92">
        <f>SUMIF($B$6:$B53,"l. wsiad.",Z$6:Z53)</f>
        <v>0</v>
      </c>
      <c r="AA55" s="92">
        <f>SUMIF($B$6:$B53,"l. wsiad.",AA$6:AA53)</f>
        <v>1</v>
      </c>
      <c r="AB55" s="92">
        <f>SUMIF($B$6:$B53,"l. wsiad.",AB$6:AB53)</f>
        <v>0</v>
      </c>
      <c r="AC55" s="92">
        <f>SUMIF($B$6:$B53,"l. wsiad.",AC$6:AC53)</f>
        <v>0</v>
      </c>
      <c r="AD55" s="179">
        <f>SUMIF($B$6:$B53,"l. wsiad.",AD$6:AD53)</f>
        <v>0</v>
      </c>
      <c r="AE55" s="95">
        <f>SUMIF($B$6:$B53,"l. wsiad.",AE$6:AE53)</f>
        <v>0</v>
      </c>
      <c r="AF55" s="96">
        <f>SUMIF($B$6:$B53,"l. wsiad.",AF$6:AF53)</f>
        <v>0</v>
      </c>
      <c r="AG55" s="96">
        <f>SUMIF($B$6:$B53,"l. wsiad.",AG$6:AG53)</f>
        <v>0</v>
      </c>
      <c r="AH55" s="96">
        <f>SUMIF($B$6:$B53,"l. wsiad.",AH$6:AH53)</f>
        <v>0</v>
      </c>
      <c r="AI55" s="96">
        <f>SUMIF($B$6:$B53,"l. wsiad.",AI$6:AI53)</f>
        <v>0</v>
      </c>
      <c r="AJ55" s="96">
        <f>SUMIF($B$6:$B53,"l. wsiad.",AJ$6:AJ53)</f>
        <v>0</v>
      </c>
      <c r="AK55" s="96">
        <f>SUMIF($B$6:$B53,"l. wsiad.",AK$6:AK53)</f>
        <v>0</v>
      </c>
      <c r="AL55" s="97"/>
      <c r="AM55" s="98" t="str">
        <f>"Σ: "&amp;SUM(C55:AL55)</f>
        <v>Σ: 91</v>
      </c>
      <c r="AP55" s="274" t="str">
        <f t="shared" si="2"/>
        <v>-</v>
      </c>
    </row>
    <row r="56" spans="1:42" x14ac:dyDescent="0.2">
      <c r="C56" s="225">
        <v>111</v>
      </c>
      <c r="D56" s="225">
        <v>73</v>
      </c>
      <c r="E56" s="226" t="s">
        <v>62</v>
      </c>
      <c r="F56" s="226" t="s">
        <v>63</v>
      </c>
      <c r="G56" s="226">
        <v>75</v>
      </c>
      <c r="H56" s="226">
        <v>72</v>
      </c>
      <c r="I56" s="226" t="s">
        <v>64</v>
      </c>
      <c r="J56" s="225">
        <v>110</v>
      </c>
      <c r="K56" s="225">
        <v>88</v>
      </c>
      <c r="L56" s="225">
        <v>70</v>
      </c>
      <c r="M56" s="225">
        <v>78</v>
      </c>
      <c r="N56" s="225">
        <v>670</v>
      </c>
      <c r="O56" s="225">
        <v>737</v>
      </c>
      <c r="P56" s="225">
        <v>67</v>
      </c>
      <c r="Q56" s="225">
        <v>57</v>
      </c>
      <c r="R56" s="225">
        <v>85</v>
      </c>
      <c r="S56" s="225">
        <v>59</v>
      </c>
      <c r="T56" s="225">
        <v>48</v>
      </c>
      <c r="U56" s="225">
        <v>103</v>
      </c>
      <c r="V56" s="225">
        <v>62</v>
      </c>
      <c r="W56" s="225">
        <v>49</v>
      </c>
      <c r="X56" s="225">
        <v>50</v>
      </c>
      <c r="Y56" s="225">
        <v>90</v>
      </c>
      <c r="Z56" s="225">
        <v>91</v>
      </c>
      <c r="AA56" s="225">
        <v>93</v>
      </c>
      <c r="AB56" s="225">
        <v>550</v>
      </c>
      <c r="AC56" s="225">
        <v>56</v>
      </c>
      <c r="AD56" s="225">
        <v>109</v>
      </c>
      <c r="AE56" s="225">
        <v>61</v>
      </c>
      <c r="AF56" s="225">
        <v>120</v>
      </c>
      <c r="AG56" s="225">
        <v>34</v>
      </c>
      <c r="AH56" s="225">
        <v>33</v>
      </c>
      <c r="AI56" s="225">
        <v>44</v>
      </c>
      <c r="AJ56" s="225">
        <v>450</v>
      </c>
      <c r="AK56" s="225">
        <v>47</v>
      </c>
      <c r="AL56" s="225">
        <v>24</v>
      </c>
      <c r="AP56" s="276">
        <f>SUM(AP8:AP55)</f>
        <v>23</v>
      </c>
    </row>
  </sheetData>
  <mergeCells count="8">
    <mergeCell ref="A8:A10"/>
    <mergeCell ref="A44:A46"/>
    <mergeCell ref="A50:A52"/>
    <mergeCell ref="A14:A16"/>
    <mergeCell ref="A20:A22"/>
    <mergeCell ref="A26:A28"/>
    <mergeCell ref="A32:A34"/>
    <mergeCell ref="A38:A40"/>
  </mergeCells>
  <conditionalFormatting sqref="J20:M20 L32:M32 J26 J38 J44 U8:AD8 R44:AL44 L50:AL50 R14:AD14 R20:AD20 T26:U26 R32:AD32 R38:AL38">
    <cfRule type="cellIs" dxfId="76" priority="27" operator="equal">
      <formula>$AN8</formula>
    </cfRule>
  </conditionalFormatting>
  <conditionalFormatting sqref="C14:M14">
    <cfRule type="cellIs" dxfId="75" priority="26" operator="equal">
      <formula>$AN14</formula>
    </cfRule>
  </conditionalFormatting>
  <conditionalFormatting sqref="C20:D20">
    <cfRule type="cellIs" dxfId="74" priority="25" operator="equal">
      <formula>$AN20</formula>
    </cfRule>
  </conditionalFormatting>
  <conditionalFormatting sqref="L26:S26 V26:AD26">
    <cfRule type="cellIs" dxfId="73" priority="24" operator="equal">
      <formula>$AN26</formula>
    </cfRule>
  </conditionalFormatting>
  <conditionalFormatting sqref="C32:D32">
    <cfRule type="cellIs" dxfId="72" priority="23" operator="equal">
      <formula>$AN32</formula>
    </cfRule>
  </conditionalFormatting>
  <conditionalFormatting sqref="K38:M38">
    <cfRule type="cellIs" dxfId="71" priority="22" operator="equal">
      <formula>$AN38</formula>
    </cfRule>
  </conditionalFormatting>
  <conditionalFormatting sqref="L44:M44">
    <cfRule type="cellIs" dxfId="70" priority="21" operator="equal">
      <formula>$AN44</formula>
    </cfRule>
  </conditionalFormatting>
  <conditionalFormatting sqref="C50:H50">
    <cfRule type="cellIs" dxfId="69" priority="20" operator="equal">
      <formula>$AN50</formula>
    </cfRule>
  </conditionalFormatting>
  <conditionalFormatting sqref="N14:Q14">
    <cfRule type="cellIs" dxfId="68" priority="19" operator="equal">
      <formula>$AN14</formula>
    </cfRule>
  </conditionalFormatting>
  <conditionalFormatting sqref="N20:Q20">
    <cfRule type="cellIs" dxfId="67" priority="18" operator="equal">
      <formula>$AN20</formula>
    </cfRule>
  </conditionalFormatting>
  <conditionalFormatting sqref="N32:Q32">
    <cfRule type="cellIs" dxfId="66" priority="17" operator="equal">
      <formula>$AN32</formula>
    </cfRule>
  </conditionalFormatting>
  <conditionalFormatting sqref="N38:Q38">
    <cfRule type="cellIs" dxfId="65" priority="16" operator="equal">
      <formula>$AN38</formula>
    </cfRule>
  </conditionalFormatting>
  <conditionalFormatting sqref="N44:Q44">
    <cfRule type="cellIs" dxfId="64" priority="15" operator="equal">
      <formula>$AN44</formula>
    </cfRule>
  </conditionalFormatting>
  <conditionalFormatting sqref="K26">
    <cfRule type="cellIs" dxfId="63" priority="14" operator="equal">
      <formula>$AN26</formula>
    </cfRule>
  </conditionalFormatting>
  <conditionalFormatting sqref="J32:K32">
    <cfRule type="cellIs" dxfId="62" priority="13" operator="equal">
      <formula>$AN32</formula>
    </cfRule>
  </conditionalFormatting>
  <conditionalFormatting sqref="K44">
    <cfRule type="cellIs" dxfId="61" priority="12" operator="equal">
      <formula>$AN44</formula>
    </cfRule>
  </conditionalFormatting>
  <conditionalFormatting sqref="J50:K50">
    <cfRule type="cellIs" dxfId="60" priority="11" operator="equal">
      <formula>$AN50</formula>
    </cfRule>
  </conditionalFormatting>
  <conditionalFormatting sqref="C26:D26">
    <cfRule type="cellIs" dxfId="59" priority="10" operator="equal">
      <formula>$AN26</formula>
    </cfRule>
  </conditionalFormatting>
  <conditionalFormatting sqref="C38:D38">
    <cfRule type="cellIs" dxfId="58" priority="9" operator="equal">
      <formula>$AN38</formula>
    </cfRule>
  </conditionalFormatting>
  <conditionalFormatting sqref="C44:D44">
    <cfRule type="cellIs" dxfId="57" priority="8" operator="equal">
      <formula>$AN44</formula>
    </cfRule>
  </conditionalFormatting>
  <conditionalFormatting sqref="AE32:AL32">
    <cfRule type="cellIs" dxfId="56" priority="7" operator="equal">
      <formula>$AN32</formula>
    </cfRule>
  </conditionalFormatting>
  <conditionalFormatting sqref="AE26:AL26">
    <cfRule type="cellIs" dxfId="55" priority="6" operator="equal">
      <formula>$AN26</formula>
    </cfRule>
  </conditionalFormatting>
  <conditionalFormatting sqref="AE20:AL20">
    <cfRule type="cellIs" dxfId="54" priority="5" operator="equal">
      <formula>$AN20</formula>
    </cfRule>
  </conditionalFormatting>
  <conditionalFormatting sqref="AE14:AL14">
    <cfRule type="cellIs" dxfId="53" priority="4" operator="equal">
      <formula>$AN14</formula>
    </cfRule>
  </conditionalFormatting>
  <conditionalFormatting sqref="AE8:AL8">
    <cfRule type="cellIs" dxfId="52" priority="3" operator="equal">
      <formula>$AN8</formula>
    </cfRule>
  </conditionalFormatting>
  <conditionalFormatting sqref="C8:S8">
    <cfRule type="cellIs" dxfId="51" priority="2" operator="equal">
      <formula>$AN8</formula>
    </cfRule>
  </conditionalFormatting>
  <conditionalFormatting sqref="T8">
    <cfRule type="cellIs" dxfId="50" priority="1" operator="equal">
      <formula>$AN8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zoomScale="110" zoomScaleNormal="110" workbookViewId="0">
      <pane ySplit="5" topLeftCell="A6" activePane="bottomLeft" state="frozen"/>
      <selection activeCell="AB52" sqref="AB52"/>
      <selection pane="bottomLeft" activeCell="Y71" sqref="Y71"/>
    </sheetView>
  </sheetViews>
  <sheetFormatPr defaultRowHeight="15" x14ac:dyDescent="0.2"/>
  <cols>
    <col min="1" max="1" width="10.7109375" style="1" customWidth="1"/>
    <col min="2" max="2" width="7.7109375" style="1" customWidth="1"/>
    <col min="3" max="27" width="4.42578125" style="1" customWidth="1"/>
    <col min="28" max="28" width="14.140625" style="1" customWidth="1"/>
    <col min="29" max="29" width="6" style="1" hidden="1" customWidth="1"/>
    <col min="30" max="16384" width="9.140625" style="1"/>
  </cols>
  <sheetData>
    <row r="1" spans="1:31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5" t="s">
        <v>105</v>
      </c>
      <c r="Q1" s="5"/>
      <c r="R1" s="5"/>
      <c r="S1" s="5"/>
      <c r="T1" s="6"/>
      <c r="U1" s="6"/>
      <c r="V1" s="6"/>
      <c r="W1" s="6"/>
      <c r="X1" s="3"/>
      <c r="Y1" s="6"/>
      <c r="Z1" s="6"/>
      <c r="AA1" s="3"/>
      <c r="AB1" s="7"/>
      <c r="AE1" s="274"/>
    </row>
    <row r="2" spans="1:31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1"/>
      <c r="S2" s="11"/>
      <c r="T2" s="12"/>
      <c r="U2" s="12"/>
      <c r="V2" s="12"/>
      <c r="W2" s="12"/>
      <c r="X2" s="9"/>
      <c r="Y2" s="12"/>
      <c r="Z2" s="12"/>
      <c r="AA2" s="9"/>
      <c r="AB2" s="13"/>
      <c r="AE2" s="274"/>
    </row>
    <row r="3" spans="1:31" ht="21.95" customHeight="1" thickBot="1" x14ac:dyDescent="0.25">
      <c r="A3" s="8" t="s">
        <v>0</v>
      </c>
      <c r="B3" s="14">
        <v>3</v>
      </c>
      <c r="C3" s="12" t="s">
        <v>104</v>
      </c>
      <c r="D3" s="12"/>
      <c r="E3" s="12"/>
      <c r="F3" s="12"/>
      <c r="G3" s="12"/>
      <c r="H3" s="12"/>
      <c r="I3" s="12"/>
      <c r="J3" s="12"/>
      <c r="K3" s="9"/>
      <c r="L3" s="9"/>
      <c r="M3" s="9"/>
      <c r="N3" s="9"/>
      <c r="O3" s="10"/>
      <c r="P3" s="15" t="s">
        <v>88</v>
      </c>
      <c r="Q3" s="15"/>
      <c r="R3" s="15"/>
      <c r="S3" s="15"/>
      <c r="T3" s="12"/>
      <c r="U3" s="12"/>
      <c r="V3" s="12"/>
      <c r="W3" s="12"/>
      <c r="X3" s="9"/>
      <c r="Y3" s="12"/>
      <c r="Z3" s="12"/>
      <c r="AA3" s="9"/>
      <c r="AB3" s="13"/>
      <c r="AE3" s="274"/>
    </row>
    <row r="4" spans="1:31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9"/>
      <c r="L4" s="19"/>
      <c r="M4" s="19"/>
      <c r="N4" s="19"/>
      <c r="O4" s="20"/>
      <c r="P4" s="21"/>
      <c r="Q4" s="21"/>
      <c r="R4" s="21"/>
      <c r="S4" s="21"/>
      <c r="T4" s="18"/>
      <c r="U4" s="18"/>
      <c r="V4" s="18"/>
      <c r="W4" s="18"/>
      <c r="X4" s="19"/>
      <c r="Y4" s="18"/>
      <c r="Z4" s="18"/>
      <c r="AA4" s="19"/>
      <c r="AB4" s="22"/>
      <c r="AE4" s="274"/>
    </row>
    <row r="5" spans="1:31" ht="117" customHeight="1" thickBot="1" x14ac:dyDescent="0.25">
      <c r="A5" s="47" t="s">
        <v>53</v>
      </c>
      <c r="B5" s="32" t="s">
        <v>1</v>
      </c>
      <c r="C5" s="38" t="s">
        <v>16</v>
      </c>
      <c r="D5" s="39" t="s">
        <v>87</v>
      </c>
      <c r="E5" s="33" t="s">
        <v>86</v>
      </c>
      <c r="F5" s="36" t="s">
        <v>85</v>
      </c>
      <c r="G5" s="36" t="s">
        <v>84</v>
      </c>
      <c r="H5" s="36" t="s">
        <v>83</v>
      </c>
      <c r="I5" s="36" t="s">
        <v>82</v>
      </c>
      <c r="J5" s="36" t="s">
        <v>44</v>
      </c>
      <c r="K5" s="36" t="s">
        <v>45</v>
      </c>
      <c r="L5" s="32" t="s">
        <v>24</v>
      </c>
      <c r="M5" s="33" t="s">
        <v>81</v>
      </c>
      <c r="N5" s="33" t="s">
        <v>26</v>
      </c>
      <c r="O5" s="36" t="s">
        <v>80</v>
      </c>
      <c r="P5" s="36" t="s">
        <v>28</v>
      </c>
      <c r="Q5" s="36" t="s">
        <v>29</v>
      </c>
      <c r="R5" s="36" t="s">
        <v>11</v>
      </c>
      <c r="S5" s="45" t="s">
        <v>30</v>
      </c>
      <c r="T5" s="46" t="s">
        <v>31</v>
      </c>
      <c r="U5" s="46" t="s">
        <v>30</v>
      </c>
      <c r="V5" s="33" t="s">
        <v>32</v>
      </c>
      <c r="W5" s="36" t="s">
        <v>33</v>
      </c>
      <c r="X5" s="37" t="s">
        <v>52</v>
      </c>
      <c r="Y5" s="36" t="s">
        <v>39</v>
      </c>
      <c r="Z5" s="33" t="s">
        <v>36</v>
      </c>
      <c r="AA5" s="224" t="s">
        <v>37</v>
      </c>
      <c r="AB5" s="65" t="s">
        <v>54</v>
      </c>
      <c r="AC5" s="23" t="s">
        <v>2</v>
      </c>
      <c r="AE5" s="275" t="s">
        <v>106</v>
      </c>
    </row>
    <row r="6" spans="1:31" ht="15.6" customHeight="1" x14ac:dyDescent="0.2">
      <c r="A6" s="48"/>
      <c r="B6" s="30" t="s">
        <v>3</v>
      </c>
      <c r="C6" s="187"/>
      <c r="D6" s="140">
        <v>0</v>
      </c>
      <c r="E6" s="209"/>
      <c r="F6" s="142" t="s">
        <v>65</v>
      </c>
      <c r="G6" s="142" t="s">
        <v>65</v>
      </c>
      <c r="H6" s="142" t="s">
        <v>65</v>
      </c>
      <c r="I6" s="142" t="s">
        <v>65</v>
      </c>
      <c r="J6" s="142" t="s">
        <v>65</v>
      </c>
      <c r="K6" s="142" t="s">
        <v>65</v>
      </c>
      <c r="L6" s="208" t="s">
        <v>65</v>
      </c>
      <c r="M6" s="141">
        <v>0</v>
      </c>
      <c r="N6" s="141" t="s">
        <v>65</v>
      </c>
      <c r="O6" s="142" t="s">
        <v>65</v>
      </c>
      <c r="P6" s="142" t="s">
        <v>65</v>
      </c>
      <c r="Q6" s="142" t="s">
        <v>65</v>
      </c>
      <c r="R6" s="142" t="s">
        <v>65</v>
      </c>
      <c r="S6" s="143" t="s">
        <v>65</v>
      </c>
      <c r="T6" s="144" t="s">
        <v>65</v>
      </c>
      <c r="U6" s="144" t="s">
        <v>65</v>
      </c>
      <c r="V6" s="141" t="s">
        <v>65</v>
      </c>
      <c r="W6" s="142" t="s">
        <v>65</v>
      </c>
      <c r="X6" s="142" t="s">
        <v>65</v>
      </c>
      <c r="Y6" s="142" t="s">
        <v>65</v>
      </c>
      <c r="Z6" s="141" t="s">
        <v>65</v>
      </c>
      <c r="AA6" s="207" t="s">
        <v>65</v>
      </c>
      <c r="AB6" s="66" t="s">
        <v>8</v>
      </c>
      <c r="AC6" s="24"/>
      <c r="AE6" s="274" t="str">
        <f t="shared" ref="AE6:AE56" si="0">IF($B5="l. wsiad.",SUM(E5,X6,Y5:Z5),"-")</f>
        <v>-</v>
      </c>
    </row>
    <row r="7" spans="1:31" ht="15.6" customHeight="1" x14ac:dyDescent="0.2">
      <c r="A7" s="49">
        <v>8.17</v>
      </c>
      <c r="B7" s="31" t="s">
        <v>4</v>
      </c>
      <c r="C7" s="57">
        <v>0</v>
      </c>
      <c r="D7" s="150">
        <v>0</v>
      </c>
      <c r="E7" s="206" t="s">
        <v>65</v>
      </c>
      <c r="F7" s="152" t="s">
        <v>65</v>
      </c>
      <c r="G7" s="152" t="s">
        <v>65</v>
      </c>
      <c r="H7" s="152" t="s">
        <v>65</v>
      </c>
      <c r="I7" s="152" t="s">
        <v>65</v>
      </c>
      <c r="J7" s="152" t="s">
        <v>65</v>
      </c>
      <c r="K7" s="152" t="s">
        <v>65</v>
      </c>
      <c r="L7" s="205" t="s">
        <v>65</v>
      </c>
      <c r="M7" s="151" t="s">
        <v>65</v>
      </c>
      <c r="N7" s="151" t="s">
        <v>65</v>
      </c>
      <c r="O7" s="152" t="s">
        <v>65</v>
      </c>
      <c r="P7" s="152" t="s">
        <v>65</v>
      </c>
      <c r="Q7" s="152" t="s">
        <v>65</v>
      </c>
      <c r="R7" s="152" t="s">
        <v>65</v>
      </c>
      <c r="S7" s="153" t="s">
        <v>65</v>
      </c>
      <c r="T7" s="154" t="s">
        <v>65</v>
      </c>
      <c r="U7" s="154" t="s">
        <v>65</v>
      </c>
      <c r="V7" s="151" t="s">
        <v>65</v>
      </c>
      <c r="W7" s="152" t="s">
        <v>65</v>
      </c>
      <c r="X7" s="152" t="s">
        <v>65</v>
      </c>
      <c r="Y7" s="152" t="s">
        <v>65</v>
      </c>
      <c r="Z7" s="151" t="s">
        <v>65</v>
      </c>
      <c r="AA7" s="204"/>
      <c r="AB7" s="67">
        <f>SUM(C7:AA7)</f>
        <v>0</v>
      </c>
      <c r="AC7" s="25"/>
      <c r="AE7" s="274" t="str">
        <f t="shared" si="0"/>
        <v>-</v>
      </c>
    </row>
    <row r="8" spans="1:31" ht="15.6" customHeight="1" x14ac:dyDescent="0.2">
      <c r="A8" s="272" t="s">
        <v>79</v>
      </c>
      <c r="B8" s="29" t="s">
        <v>5</v>
      </c>
      <c r="C8" s="159">
        <f>C7</f>
        <v>0</v>
      </c>
      <c r="D8" s="160">
        <f>C8-D6+D7</f>
        <v>0</v>
      </c>
      <c r="E8" s="161" t="s">
        <v>65</v>
      </c>
      <c r="F8" s="162" t="s">
        <v>65</v>
      </c>
      <c r="G8" s="162" t="s">
        <v>65</v>
      </c>
      <c r="H8" s="162" t="s">
        <v>65</v>
      </c>
      <c r="I8" s="162" t="s">
        <v>65</v>
      </c>
      <c r="J8" s="162" t="s">
        <v>65</v>
      </c>
      <c r="K8" s="162" t="s">
        <v>65</v>
      </c>
      <c r="L8" s="203" t="s">
        <v>65</v>
      </c>
      <c r="M8" s="161">
        <f>D8-M6</f>
        <v>0</v>
      </c>
      <c r="N8" s="161" t="s">
        <v>65</v>
      </c>
      <c r="O8" s="162" t="s">
        <v>65</v>
      </c>
      <c r="P8" s="162" t="s">
        <v>65</v>
      </c>
      <c r="Q8" s="162" t="s">
        <v>65</v>
      </c>
      <c r="R8" s="162" t="s">
        <v>65</v>
      </c>
      <c r="S8" s="163" t="s">
        <v>65</v>
      </c>
      <c r="T8" s="164" t="s">
        <v>65</v>
      </c>
      <c r="U8" s="164" t="s">
        <v>65</v>
      </c>
      <c r="V8" s="161" t="s">
        <v>65</v>
      </c>
      <c r="W8" s="162" t="s">
        <v>65</v>
      </c>
      <c r="X8" s="162" t="s">
        <v>65</v>
      </c>
      <c r="Y8" s="162" t="s">
        <v>65</v>
      </c>
      <c r="Z8" s="161" t="s">
        <v>65</v>
      </c>
      <c r="AA8" s="162" t="s">
        <v>65</v>
      </c>
      <c r="AB8" s="68"/>
      <c r="AC8" s="26">
        <f>MAX(C8:AA8)</f>
        <v>0</v>
      </c>
      <c r="AE8" s="274">
        <f t="shared" si="0"/>
        <v>0</v>
      </c>
    </row>
    <row r="9" spans="1:31" ht="15.6" customHeight="1" x14ac:dyDescent="0.25">
      <c r="A9" s="273"/>
      <c r="B9" s="200" t="s">
        <v>6</v>
      </c>
      <c r="C9" s="202"/>
      <c r="D9" s="198"/>
      <c r="E9" s="191"/>
      <c r="F9" s="192" t="s">
        <v>65</v>
      </c>
      <c r="G9" s="193"/>
      <c r="H9" s="193"/>
      <c r="I9" s="193"/>
      <c r="J9" s="193"/>
      <c r="K9" s="193"/>
      <c r="L9" s="190"/>
      <c r="M9" s="197">
        <v>8.24</v>
      </c>
      <c r="N9" s="191"/>
      <c r="O9" s="193"/>
      <c r="P9" s="192" t="s">
        <v>65</v>
      </c>
      <c r="Q9" s="193"/>
      <c r="R9" s="193"/>
      <c r="S9" s="196"/>
      <c r="T9" s="195" t="s">
        <v>65</v>
      </c>
      <c r="U9" s="194"/>
      <c r="V9" s="191"/>
      <c r="W9" s="193"/>
      <c r="X9" s="193"/>
      <c r="Y9" s="192" t="s">
        <v>65</v>
      </c>
      <c r="Z9" s="191"/>
      <c r="AA9" s="201" t="s">
        <v>65</v>
      </c>
      <c r="AB9" s="69">
        <v>7.0000000000000007E-2</v>
      </c>
      <c r="AC9" s="25"/>
      <c r="AE9" s="274" t="str">
        <f t="shared" si="0"/>
        <v>-</v>
      </c>
    </row>
    <row r="10" spans="1:31" ht="15.6" customHeight="1" x14ac:dyDescent="0.25">
      <c r="A10" s="273"/>
      <c r="B10" s="200" t="s">
        <v>7</v>
      </c>
      <c r="C10" s="199">
        <v>8.17</v>
      </c>
      <c r="D10" s="198"/>
      <c r="E10" s="197" t="s">
        <v>65</v>
      </c>
      <c r="F10" s="192" t="s">
        <v>65</v>
      </c>
      <c r="G10" s="193"/>
      <c r="H10" s="193"/>
      <c r="I10" s="193"/>
      <c r="J10" s="193"/>
      <c r="K10" s="193"/>
      <c r="L10" s="190"/>
      <c r="M10" s="197" t="s">
        <v>65</v>
      </c>
      <c r="N10" s="191"/>
      <c r="O10" s="193"/>
      <c r="P10" s="192" t="s">
        <v>65</v>
      </c>
      <c r="Q10" s="193"/>
      <c r="R10" s="193"/>
      <c r="S10" s="196"/>
      <c r="T10" s="195" t="s">
        <v>65</v>
      </c>
      <c r="U10" s="194"/>
      <c r="V10" s="191"/>
      <c r="W10" s="193"/>
      <c r="X10" s="193"/>
      <c r="Y10" s="192" t="s">
        <v>65</v>
      </c>
      <c r="Z10" s="191"/>
      <c r="AA10" s="190"/>
      <c r="AB10" s="68"/>
      <c r="AC10" s="27"/>
      <c r="AE10" s="274" t="str">
        <f t="shared" si="0"/>
        <v>-</v>
      </c>
    </row>
    <row r="11" spans="1:31" ht="15.6" customHeight="1" thickBot="1" x14ac:dyDescent="0.25">
      <c r="A11" s="50">
        <v>140</v>
      </c>
      <c r="B11" s="34" t="s">
        <v>9</v>
      </c>
      <c r="C11" s="11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8"/>
      <c r="AB11" s="70"/>
      <c r="AC11" s="28"/>
      <c r="AE11" s="274" t="str">
        <f t="shared" si="0"/>
        <v>-</v>
      </c>
    </row>
    <row r="12" spans="1:31" x14ac:dyDescent="0.2">
      <c r="A12" s="48"/>
      <c r="B12" s="30" t="s">
        <v>3</v>
      </c>
      <c r="C12" s="187"/>
      <c r="D12" s="140" t="s">
        <v>65</v>
      </c>
      <c r="E12" s="209"/>
      <c r="F12" s="142">
        <v>0</v>
      </c>
      <c r="G12" s="142">
        <v>0</v>
      </c>
      <c r="H12" s="142">
        <v>0</v>
      </c>
      <c r="I12" s="142">
        <v>0</v>
      </c>
      <c r="J12" s="142">
        <v>0</v>
      </c>
      <c r="K12" s="142">
        <v>2</v>
      </c>
      <c r="L12" s="208">
        <v>3</v>
      </c>
      <c r="M12" s="141">
        <v>0</v>
      </c>
      <c r="N12" s="141">
        <v>0</v>
      </c>
      <c r="O12" s="142">
        <v>0</v>
      </c>
      <c r="P12" s="142">
        <v>0</v>
      </c>
      <c r="Q12" s="142">
        <v>0</v>
      </c>
      <c r="R12" s="142">
        <v>0</v>
      </c>
      <c r="S12" s="143" t="s">
        <v>65</v>
      </c>
      <c r="T12" s="144" t="s">
        <v>65</v>
      </c>
      <c r="U12" s="144" t="s">
        <v>65</v>
      </c>
      <c r="V12" s="141">
        <v>0</v>
      </c>
      <c r="W12" s="142">
        <v>0</v>
      </c>
      <c r="X12" s="142">
        <v>0</v>
      </c>
      <c r="Y12" s="142">
        <v>0</v>
      </c>
      <c r="Z12" s="141">
        <v>0</v>
      </c>
      <c r="AA12" s="207">
        <v>1</v>
      </c>
      <c r="AB12" s="66" t="s">
        <v>8</v>
      </c>
      <c r="AC12" s="24"/>
      <c r="AE12" s="274" t="str">
        <f t="shared" si="0"/>
        <v>-</v>
      </c>
    </row>
    <row r="13" spans="1:31" x14ac:dyDescent="0.2">
      <c r="A13" s="49">
        <v>8.43</v>
      </c>
      <c r="B13" s="31" t="s">
        <v>4</v>
      </c>
      <c r="C13" s="57" t="s">
        <v>65</v>
      </c>
      <c r="D13" s="150" t="s">
        <v>65</v>
      </c>
      <c r="E13" s="206">
        <v>3</v>
      </c>
      <c r="F13" s="152">
        <v>0</v>
      </c>
      <c r="G13" s="152">
        <v>1</v>
      </c>
      <c r="H13" s="152">
        <v>0</v>
      </c>
      <c r="I13" s="152">
        <v>1</v>
      </c>
      <c r="J13" s="152">
        <v>0</v>
      </c>
      <c r="K13" s="152">
        <v>0</v>
      </c>
      <c r="L13" s="205">
        <v>0</v>
      </c>
      <c r="M13" s="151">
        <v>0</v>
      </c>
      <c r="N13" s="151">
        <v>0</v>
      </c>
      <c r="O13" s="152">
        <v>0</v>
      </c>
      <c r="P13" s="152">
        <v>0</v>
      </c>
      <c r="Q13" s="152">
        <v>0</v>
      </c>
      <c r="R13" s="152">
        <v>0</v>
      </c>
      <c r="S13" s="153" t="s">
        <v>65</v>
      </c>
      <c r="T13" s="154" t="s">
        <v>65</v>
      </c>
      <c r="U13" s="154" t="s">
        <v>65</v>
      </c>
      <c r="V13" s="151">
        <v>0</v>
      </c>
      <c r="W13" s="152">
        <v>0</v>
      </c>
      <c r="X13" s="152">
        <v>0</v>
      </c>
      <c r="Y13" s="152">
        <v>1</v>
      </c>
      <c r="Z13" s="151">
        <v>0</v>
      </c>
      <c r="AA13" s="204"/>
      <c r="AB13" s="67">
        <f>SUM(C13:AA13)</f>
        <v>6</v>
      </c>
      <c r="AC13" s="25"/>
      <c r="AE13" s="274" t="str">
        <f t="shared" si="0"/>
        <v>-</v>
      </c>
    </row>
    <row r="14" spans="1:31" x14ac:dyDescent="0.2">
      <c r="A14" s="272" t="s">
        <v>75</v>
      </c>
      <c r="B14" s="29" t="s">
        <v>5</v>
      </c>
      <c r="C14" s="159" t="s">
        <v>65</v>
      </c>
      <c r="D14" s="160" t="s">
        <v>65</v>
      </c>
      <c r="E14" s="161">
        <f>E13</f>
        <v>3</v>
      </c>
      <c r="F14" s="162">
        <f t="shared" ref="F14:R14" si="1">E14-F12+F13</f>
        <v>3</v>
      </c>
      <c r="G14" s="162">
        <f t="shared" si="1"/>
        <v>4</v>
      </c>
      <c r="H14" s="162">
        <f t="shared" si="1"/>
        <v>4</v>
      </c>
      <c r="I14" s="162">
        <f t="shared" si="1"/>
        <v>5</v>
      </c>
      <c r="J14" s="162">
        <f t="shared" si="1"/>
        <v>5</v>
      </c>
      <c r="K14" s="162">
        <f t="shared" si="1"/>
        <v>3</v>
      </c>
      <c r="L14" s="162">
        <f t="shared" si="1"/>
        <v>0</v>
      </c>
      <c r="M14" s="223">
        <f t="shared" si="1"/>
        <v>0</v>
      </c>
      <c r="N14" s="161">
        <f t="shared" si="1"/>
        <v>0</v>
      </c>
      <c r="O14" s="162">
        <f t="shared" si="1"/>
        <v>0</v>
      </c>
      <c r="P14" s="162">
        <f t="shared" si="1"/>
        <v>0</v>
      </c>
      <c r="Q14" s="162">
        <f t="shared" si="1"/>
        <v>0</v>
      </c>
      <c r="R14" s="162">
        <f t="shared" si="1"/>
        <v>0</v>
      </c>
      <c r="S14" s="163" t="s">
        <v>65</v>
      </c>
      <c r="T14" s="164" t="s">
        <v>65</v>
      </c>
      <c r="U14" s="164" t="s">
        <v>65</v>
      </c>
      <c r="V14" s="161">
        <f>R14-V12+V13</f>
        <v>0</v>
      </c>
      <c r="W14" s="162">
        <f>V14-W12+W13</f>
        <v>0</v>
      </c>
      <c r="X14" s="162">
        <f>W14-X12+X13</f>
        <v>0</v>
      </c>
      <c r="Y14" s="162">
        <f>X14-Y12+Y13</f>
        <v>1</v>
      </c>
      <c r="Z14" s="161">
        <f>Y14-Z12+Z13</f>
        <v>1</v>
      </c>
      <c r="AA14" s="162">
        <f>Z14-AA12+AA13</f>
        <v>0</v>
      </c>
      <c r="AB14" s="68"/>
      <c r="AC14" s="26">
        <f>MAX(C14:AA14)</f>
        <v>5</v>
      </c>
      <c r="AE14" s="274">
        <f t="shared" si="0"/>
        <v>4</v>
      </c>
    </row>
    <row r="15" spans="1:31" ht="15.75" x14ac:dyDescent="0.25">
      <c r="A15" s="273"/>
      <c r="B15" s="200" t="s">
        <v>6</v>
      </c>
      <c r="C15" s="202"/>
      <c r="D15" s="198"/>
      <c r="E15" s="191"/>
      <c r="F15" s="192">
        <v>8.44</v>
      </c>
      <c r="G15" s="193"/>
      <c r="H15" s="193"/>
      <c r="I15" s="193"/>
      <c r="J15" s="193"/>
      <c r="K15" s="193"/>
      <c r="L15" s="190"/>
      <c r="M15" s="197">
        <v>8.5399999999999991</v>
      </c>
      <c r="N15" s="191"/>
      <c r="O15" s="193"/>
      <c r="P15" s="192">
        <v>8.59</v>
      </c>
      <c r="Q15" s="193"/>
      <c r="R15" s="193"/>
      <c r="S15" s="196"/>
      <c r="T15" s="195" t="s">
        <v>65</v>
      </c>
      <c r="U15" s="194"/>
      <c r="V15" s="191"/>
      <c r="W15" s="193"/>
      <c r="X15" s="193"/>
      <c r="Y15" s="192">
        <v>9.1</v>
      </c>
      <c r="Z15" s="191"/>
      <c r="AA15" s="201">
        <v>9.16</v>
      </c>
      <c r="AB15" s="69">
        <v>0.33</v>
      </c>
      <c r="AC15" s="25"/>
      <c r="AE15" s="274" t="str">
        <f t="shared" si="0"/>
        <v>-</v>
      </c>
    </row>
    <row r="16" spans="1:31" ht="15.75" x14ac:dyDescent="0.25">
      <c r="A16" s="273"/>
      <c r="B16" s="200" t="s">
        <v>7</v>
      </c>
      <c r="C16" s="199" t="s">
        <v>65</v>
      </c>
      <c r="D16" s="198"/>
      <c r="E16" s="197">
        <v>8.43</v>
      </c>
      <c r="F16" s="192">
        <v>8.44</v>
      </c>
      <c r="G16" s="193"/>
      <c r="H16" s="193"/>
      <c r="I16" s="193"/>
      <c r="J16" s="193"/>
      <c r="K16" s="193"/>
      <c r="L16" s="190"/>
      <c r="M16" s="197">
        <v>8.56</v>
      </c>
      <c r="N16" s="191"/>
      <c r="O16" s="193"/>
      <c r="P16" s="192">
        <v>8.59</v>
      </c>
      <c r="Q16" s="193"/>
      <c r="R16" s="193"/>
      <c r="S16" s="196"/>
      <c r="T16" s="195" t="s">
        <v>65</v>
      </c>
      <c r="U16" s="194"/>
      <c r="V16" s="191"/>
      <c r="W16" s="193"/>
      <c r="X16" s="193"/>
      <c r="Y16" s="192">
        <v>9.1</v>
      </c>
      <c r="Z16" s="191"/>
      <c r="AA16" s="190"/>
      <c r="AB16" s="68"/>
      <c r="AC16" s="27"/>
      <c r="AE16" s="274" t="str">
        <f t="shared" si="0"/>
        <v>-</v>
      </c>
    </row>
    <row r="17" spans="1:31" ht="15.75" thickBot="1" x14ac:dyDescent="0.25">
      <c r="A17" s="50">
        <v>140</v>
      </c>
      <c r="B17" s="34" t="s">
        <v>9</v>
      </c>
      <c r="C17" s="11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8"/>
      <c r="AB17" s="70"/>
      <c r="AC17" s="28"/>
      <c r="AE17" s="274" t="str">
        <f t="shared" si="0"/>
        <v>-</v>
      </c>
    </row>
    <row r="18" spans="1:31" x14ac:dyDescent="0.2">
      <c r="A18" s="48"/>
      <c r="B18" s="30" t="s">
        <v>3</v>
      </c>
      <c r="C18" s="187"/>
      <c r="D18" s="140" t="s">
        <v>65</v>
      </c>
      <c r="E18" s="209"/>
      <c r="F18" s="142" t="s">
        <v>65</v>
      </c>
      <c r="G18" s="142" t="s">
        <v>65</v>
      </c>
      <c r="H18" s="142" t="s">
        <v>65</v>
      </c>
      <c r="I18" s="142" t="s">
        <v>65</v>
      </c>
      <c r="J18" s="142" t="s">
        <v>65</v>
      </c>
      <c r="K18" s="142" t="s">
        <v>65</v>
      </c>
      <c r="L18" s="208" t="s">
        <v>65</v>
      </c>
      <c r="M18" s="141" t="s">
        <v>65</v>
      </c>
      <c r="N18" s="141">
        <v>0</v>
      </c>
      <c r="O18" s="142">
        <v>0</v>
      </c>
      <c r="P18" s="142">
        <v>0</v>
      </c>
      <c r="Q18" s="142">
        <v>0</v>
      </c>
      <c r="R18" s="142">
        <v>0</v>
      </c>
      <c r="S18" s="143" t="s">
        <v>65</v>
      </c>
      <c r="T18" s="144" t="s">
        <v>65</v>
      </c>
      <c r="U18" s="144" t="s">
        <v>65</v>
      </c>
      <c r="V18" s="141">
        <v>0</v>
      </c>
      <c r="W18" s="142">
        <v>0</v>
      </c>
      <c r="X18" s="142">
        <v>0</v>
      </c>
      <c r="Y18" s="142">
        <v>1</v>
      </c>
      <c r="Z18" s="141" t="s">
        <v>65</v>
      </c>
      <c r="AA18" s="207" t="s">
        <v>65</v>
      </c>
      <c r="AB18" s="66" t="s">
        <v>8</v>
      </c>
      <c r="AC18" s="24"/>
      <c r="AE18" s="274" t="str">
        <f t="shared" si="0"/>
        <v>-</v>
      </c>
    </row>
    <row r="19" spans="1:31" x14ac:dyDescent="0.2">
      <c r="A19" s="49">
        <v>10.02</v>
      </c>
      <c r="B19" s="31" t="s">
        <v>4</v>
      </c>
      <c r="C19" s="57" t="s">
        <v>65</v>
      </c>
      <c r="D19" s="150" t="s">
        <v>65</v>
      </c>
      <c r="E19" s="206" t="s">
        <v>65</v>
      </c>
      <c r="F19" s="152" t="s">
        <v>65</v>
      </c>
      <c r="G19" s="152" t="s">
        <v>65</v>
      </c>
      <c r="H19" s="152" t="s">
        <v>65</v>
      </c>
      <c r="I19" s="152" t="s">
        <v>65</v>
      </c>
      <c r="J19" s="152" t="s">
        <v>65</v>
      </c>
      <c r="K19" s="152" t="s">
        <v>65</v>
      </c>
      <c r="L19" s="205" t="s">
        <v>65</v>
      </c>
      <c r="M19" s="151">
        <v>0</v>
      </c>
      <c r="N19" s="151">
        <v>0</v>
      </c>
      <c r="O19" s="152">
        <v>0</v>
      </c>
      <c r="P19" s="152">
        <v>0</v>
      </c>
      <c r="Q19" s="152">
        <v>0</v>
      </c>
      <c r="R19" s="152">
        <v>0</v>
      </c>
      <c r="S19" s="153" t="s">
        <v>65</v>
      </c>
      <c r="T19" s="154" t="s">
        <v>65</v>
      </c>
      <c r="U19" s="154" t="s">
        <v>65</v>
      </c>
      <c r="V19" s="151">
        <v>0</v>
      </c>
      <c r="W19" s="152">
        <v>1</v>
      </c>
      <c r="X19" s="152">
        <v>0</v>
      </c>
      <c r="Y19" s="152" t="s">
        <v>65</v>
      </c>
      <c r="Z19" s="151" t="s">
        <v>65</v>
      </c>
      <c r="AA19" s="204"/>
      <c r="AB19" s="67">
        <f>SUM(C19:AA19)</f>
        <v>1</v>
      </c>
      <c r="AC19" s="25"/>
      <c r="AE19" s="274" t="str">
        <f t="shared" si="0"/>
        <v>-</v>
      </c>
    </row>
    <row r="20" spans="1:31" x14ac:dyDescent="0.2">
      <c r="A20" s="272" t="s">
        <v>78</v>
      </c>
      <c r="B20" s="29" t="s">
        <v>5</v>
      </c>
      <c r="C20" s="159" t="s">
        <v>65</v>
      </c>
      <c r="D20" s="160" t="s">
        <v>65</v>
      </c>
      <c r="E20" s="161" t="s">
        <v>65</v>
      </c>
      <c r="F20" s="162" t="s">
        <v>65</v>
      </c>
      <c r="G20" s="162" t="s">
        <v>65</v>
      </c>
      <c r="H20" s="162" t="s">
        <v>65</v>
      </c>
      <c r="I20" s="162" t="s">
        <v>65</v>
      </c>
      <c r="J20" s="162" t="s">
        <v>65</v>
      </c>
      <c r="K20" s="162" t="s">
        <v>65</v>
      </c>
      <c r="L20" s="203" t="s">
        <v>65</v>
      </c>
      <c r="M20" s="161">
        <f>M19</f>
        <v>0</v>
      </c>
      <c r="N20" s="161">
        <f>M20-N18+N19</f>
        <v>0</v>
      </c>
      <c r="O20" s="162">
        <f>N20-O18+O19</f>
        <v>0</v>
      </c>
      <c r="P20" s="162">
        <f>O20-P18+P19</f>
        <v>0</v>
      </c>
      <c r="Q20" s="162">
        <f>P20-Q18+Q19</f>
        <v>0</v>
      </c>
      <c r="R20" s="162">
        <f>Q20-R18+R19</f>
        <v>0</v>
      </c>
      <c r="S20" s="163" t="s">
        <v>65</v>
      </c>
      <c r="T20" s="164" t="s">
        <v>65</v>
      </c>
      <c r="U20" s="164" t="s">
        <v>65</v>
      </c>
      <c r="V20" s="161">
        <f>R20-V18+V19</f>
        <v>0</v>
      </c>
      <c r="W20" s="162">
        <f>V20-W18+W19</f>
        <v>1</v>
      </c>
      <c r="X20" s="162">
        <f>W20-X18+X19</f>
        <v>1</v>
      </c>
      <c r="Y20" s="162">
        <f>X20-Y18</f>
        <v>0</v>
      </c>
      <c r="Z20" s="161" t="s">
        <v>65</v>
      </c>
      <c r="AA20" s="162" t="s">
        <v>65</v>
      </c>
      <c r="AB20" s="68"/>
      <c r="AC20" s="26">
        <f>MAX(C20:AA20)</f>
        <v>1</v>
      </c>
      <c r="AE20" s="274">
        <f t="shared" si="0"/>
        <v>1</v>
      </c>
    </row>
    <row r="21" spans="1:31" ht="15.75" x14ac:dyDescent="0.25">
      <c r="A21" s="273"/>
      <c r="B21" s="200" t="s">
        <v>6</v>
      </c>
      <c r="C21" s="202"/>
      <c r="D21" s="198"/>
      <c r="E21" s="191"/>
      <c r="F21" s="192" t="s">
        <v>65</v>
      </c>
      <c r="G21" s="193"/>
      <c r="H21" s="193"/>
      <c r="I21" s="193"/>
      <c r="J21" s="193"/>
      <c r="K21" s="193"/>
      <c r="L21" s="190"/>
      <c r="M21" s="197" t="s">
        <v>65</v>
      </c>
      <c r="N21" s="191"/>
      <c r="O21" s="193"/>
      <c r="P21" s="192">
        <v>10.06</v>
      </c>
      <c r="Q21" s="193"/>
      <c r="R21" s="193"/>
      <c r="S21" s="196"/>
      <c r="T21" s="195" t="s">
        <v>65</v>
      </c>
      <c r="U21" s="194"/>
      <c r="V21" s="191"/>
      <c r="W21" s="193"/>
      <c r="X21" s="193"/>
      <c r="Y21" s="192">
        <v>10.16</v>
      </c>
      <c r="Z21" s="191"/>
      <c r="AA21" s="201" t="s">
        <v>65</v>
      </c>
      <c r="AB21" s="69">
        <v>0.14000000000000001</v>
      </c>
      <c r="AC21" s="25"/>
      <c r="AE21" s="274" t="str">
        <f t="shared" si="0"/>
        <v>-</v>
      </c>
    </row>
    <row r="22" spans="1:31" ht="15.75" x14ac:dyDescent="0.25">
      <c r="A22" s="273"/>
      <c r="B22" s="200" t="s">
        <v>7</v>
      </c>
      <c r="C22" s="199" t="s">
        <v>65</v>
      </c>
      <c r="D22" s="198"/>
      <c r="E22" s="197" t="s">
        <v>65</v>
      </c>
      <c r="F22" s="192" t="s">
        <v>65</v>
      </c>
      <c r="G22" s="193"/>
      <c r="H22" s="193"/>
      <c r="I22" s="193"/>
      <c r="J22" s="193"/>
      <c r="K22" s="193"/>
      <c r="L22" s="190"/>
      <c r="M22" s="197">
        <v>10.02</v>
      </c>
      <c r="N22" s="191"/>
      <c r="O22" s="193"/>
      <c r="P22" s="192">
        <v>10.06</v>
      </c>
      <c r="Q22" s="193"/>
      <c r="R22" s="193"/>
      <c r="S22" s="196"/>
      <c r="T22" s="195" t="s">
        <v>65</v>
      </c>
      <c r="U22" s="194"/>
      <c r="V22" s="191"/>
      <c r="W22" s="193"/>
      <c r="X22" s="193"/>
      <c r="Y22" s="192" t="s">
        <v>65</v>
      </c>
      <c r="Z22" s="191"/>
      <c r="AA22" s="190"/>
      <c r="AB22" s="68"/>
      <c r="AC22" s="27"/>
      <c r="AE22" s="274" t="str">
        <f t="shared" si="0"/>
        <v>-</v>
      </c>
    </row>
    <row r="23" spans="1:31" ht="15.75" thickBot="1" x14ac:dyDescent="0.25">
      <c r="A23" s="50">
        <v>140</v>
      </c>
      <c r="B23" s="34" t="s">
        <v>9</v>
      </c>
      <c r="C23" s="11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8"/>
      <c r="AB23" s="70"/>
      <c r="AC23" s="28"/>
      <c r="AE23" s="274" t="str">
        <f t="shared" si="0"/>
        <v>-</v>
      </c>
    </row>
    <row r="24" spans="1:31" x14ac:dyDescent="0.2">
      <c r="A24" s="48"/>
      <c r="B24" s="30" t="s">
        <v>3</v>
      </c>
      <c r="C24" s="187"/>
      <c r="D24" s="140" t="s">
        <v>65</v>
      </c>
      <c r="E24" s="209"/>
      <c r="F24" s="142">
        <v>0</v>
      </c>
      <c r="G24" s="142">
        <v>0</v>
      </c>
      <c r="H24" s="142">
        <v>0</v>
      </c>
      <c r="I24" s="142">
        <v>0</v>
      </c>
      <c r="J24" s="142">
        <v>0</v>
      </c>
      <c r="K24" s="142">
        <v>1</v>
      </c>
      <c r="L24" s="208">
        <v>1</v>
      </c>
      <c r="M24" s="141">
        <v>0</v>
      </c>
      <c r="N24" s="141">
        <v>0</v>
      </c>
      <c r="O24" s="142">
        <v>0</v>
      </c>
      <c r="P24" s="142">
        <v>0</v>
      </c>
      <c r="Q24" s="142">
        <v>0</v>
      </c>
      <c r="R24" s="142">
        <v>0</v>
      </c>
      <c r="S24" s="143">
        <v>0</v>
      </c>
      <c r="T24" s="144">
        <v>5</v>
      </c>
      <c r="U24" s="144">
        <v>0</v>
      </c>
      <c r="V24" s="141">
        <v>1</v>
      </c>
      <c r="W24" s="142">
        <v>7</v>
      </c>
      <c r="X24" s="142">
        <v>1</v>
      </c>
      <c r="Y24" s="142">
        <v>0</v>
      </c>
      <c r="Z24" s="141" t="s">
        <v>65</v>
      </c>
      <c r="AA24" s="207" t="s">
        <v>65</v>
      </c>
      <c r="AB24" s="66" t="s">
        <v>8</v>
      </c>
      <c r="AC24" s="24"/>
      <c r="AE24" s="274" t="str">
        <f t="shared" si="0"/>
        <v>-</v>
      </c>
    </row>
    <row r="25" spans="1:31" x14ac:dyDescent="0.2">
      <c r="A25" s="49">
        <v>10.57</v>
      </c>
      <c r="B25" s="31" t="s">
        <v>4</v>
      </c>
      <c r="C25" s="57" t="s">
        <v>65</v>
      </c>
      <c r="D25" s="150" t="s">
        <v>65</v>
      </c>
      <c r="E25" s="206">
        <v>5</v>
      </c>
      <c r="F25" s="152">
        <v>0</v>
      </c>
      <c r="G25" s="152">
        <v>0</v>
      </c>
      <c r="H25" s="152">
        <v>0</v>
      </c>
      <c r="I25" s="152">
        <v>0</v>
      </c>
      <c r="J25" s="152">
        <v>1</v>
      </c>
      <c r="K25" s="152">
        <v>0</v>
      </c>
      <c r="L25" s="205">
        <v>0</v>
      </c>
      <c r="M25" s="151">
        <v>0</v>
      </c>
      <c r="N25" s="151">
        <v>3</v>
      </c>
      <c r="O25" s="152">
        <v>3</v>
      </c>
      <c r="P25" s="152">
        <v>2</v>
      </c>
      <c r="Q25" s="152">
        <v>1</v>
      </c>
      <c r="R25" s="152">
        <v>1</v>
      </c>
      <c r="S25" s="153">
        <v>0</v>
      </c>
      <c r="T25" s="154">
        <v>0</v>
      </c>
      <c r="U25" s="154">
        <v>0</v>
      </c>
      <c r="V25" s="151">
        <v>0</v>
      </c>
      <c r="W25" s="152">
        <v>0</v>
      </c>
      <c r="X25" s="152">
        <v>0</v>
      </c>
      <c r="Y25" s="152" t="s">
        <v>65</v>
      </c>
      <c r="Z25" s="151" t="s">
        <v>65</v>
      </c>
      <c r="AA25" s="204"/>
      <c r="AB25" s="67">
        <f>SUM(C25:AA25)</f>
        <v>16</v>
      </c>
      <c r="AC25" s="25"/>
      <c r="AE25" s="274" t="str">
        <f t="shared" si="0"/>
        <v>-</v>
      </c>
    </row>
    <row r="26" spans="1:31" x14ac:dyDescent="0.2">
      <c r="A26" s="272" t="s">
        <v>74</v>
      </c>
      <c r="B26" s="29" t="s">
        <v>5</v>
      </c>
      <c r="C26" s="159" t="s">
        <v>65</v>
      </c>
      <c r="D26" s="160" t="s">
        <v>65</v>
      </c>
      <c r="E26" s="161">
        <f>E25</f>
        <v>5</v>
      </c>
      <c r="F26" s="162">
        <f t="shared" ref="F26:X26" si="2">E26-F24+F25</f>
        <v>5</v>
      </c>
      <c r="G26" s="162">
        <f t="shared" si="2"/>
        <v>5</v>
      </c>
      <c r="H26" s="162">
        <f t="shared" si="2"/>
        <v>5</v>
      </c>
      <c r="I26" s="162">
        <f t="shared" si="2"/>
        <v>5</v>
      </c>
      <c r="J26" s="162">
        <f t="shared" si="2"/>
        <v>6</v>
      </c>
      <c r="K26" s="162">
        <f t="shared" si="2"/>
        <v>5</v>
      </c>
      <c r="L26" s="203">
        <f t="shared" si="2"/>
        <v>4</v>
      </c>
      <c r="M26" s="161">
        <f t="shared" si="2"/>
        <v>4</v>
      </c>
      <c r="N26" s="161">
        <f t="shared" si="2"/>
        <v>7</v>
      </c>
      <c r="O26" s="162">
        <f t="shared" si="2"/>
        <v>10</v>
      </c>
      <c r="P26" s="162">
        <f t="shared" si="2"/>
        <v>12</v>
      </c>
      <c r="Q26" s="162">
        <f t="shared" si="2"/>
        <v>13</v>
      </c>
      <c r="R26" s="162">
        <f t="shared" si="2"/>
        <v>14</v>
      </c>
      <c r="S26" s="163">
        <f t="shared" si="2"/>
        <v>14</v>
      </c>
      <c r="T26" s="164">
        <f t="shared" si="2"/>
        <v>9</v>
      </c>
      <c r="U26" s="164">
        <f t="shared" si="2"/>
        <v>9</v>
      </c>
      <c r="V26" s="161">
        <f t="shared" si="2"/>
        <v>8</v>
      </c>
      <c r="W26" s="162">
        <f t="shared" si="2"/>
        <v>1</v>
      </c>
      <c r="X26" s="162">
        <f t="shared" si="2"/>
        <v>0</v>
      </c>
      <c r="Y26" s="162">
        <f>X26-Y24</f>
        <v>0</v>
      </c>
      <c r="Z26" s="161" t="s">
        <v>65</v>
      </c>
      <c r="AA26" s="162" t="s">
        <v>65</v>
      </c>
      <c r="AB26" s="68"/>
      <c r="AC26" s="26">
        <f>MAX(C26:AA26)</f>
        <v>14</v>
      </c>
      <c r="AE26" s="274">
        <f t="shared" si="0"/>
        <v>5</v>
      </c>
    </row>
    <row r="27" spans="1:31" ht="15.75" x14ac:dyDescent="0.25">
      <c r="A27" s="273"/>
      <c r="B27" s="200" t="s">
        <v>6</v>
      </c>
      <c r="C27" s="202"/>
      <c r="D27" s="198"/>
      <c r="E27" s="191"/>
      <c r="F27" s="192">
        <v>10.59</v>
      </c>
      <c r="G27" s="193"/>
      <c r="H27" s="193"/>
      <c r="I27" s="193"/>
      <c r="J27" s="193"/>
      <c r="K27" s="193"/>
      <c r="L27" s="190"/>
      <c r="M27" s="197">
        <v>11.07</v>
      </c>
      <c r="N27" s="191"/>
      <c r="O27" s="193"/>
      <c r="P27" s="192">
        <v>11.14</v>
      </c>
      <c r="Q27" s="193"/>
      <c r="R27" s="193"/>
      <c r="S27" s="196"/>
      <c r="T27" s="195">
        <v>11.21</v>
      </c>
      <c r="U27" s="194"/>
      <c r="V27" s="191"/>
      <c r="W27" s="193"/>
      <c r="X27" s="193"/>
      <c r="Y27" s="192">
        <v>11.28</v>
      </c>
      <c r="Z27" s="191"/>
      <c r="AA27" s="201" t="s">
        <v>65</v>
      </c>
      <c r="AB27" s="69">
        <v>0.3</v>
      </c>
      <c r="AC27" s="25"/>
      <c r="AE27" s="274" t="str">
        <f t="shared" si="0"/>
        <v>-</v>
      </c>
    </row>
    <row r="28" spans="1:31" ht="15.75" x14ac:dyDescent="0.25">
      <c r="A28" s="273"/>
      <c r="B28" s="200" t="s">
        <v>7</v>
      </c>
      <c r="C28" s="199" t="s">
        <v>65</v>
      </c>
      <c r="D28" s="198"/>
      <c r="E28" s="197">
        <v>10.58</v>
      </c>
      <c r="F28" s="192">
        <v>10.59</v>
      </c>
      <c r="G28" s="193"/>
      <c r="H28" s="193"/>
      <c r="I28" s="193"/>
      <c r="J28" s="193"/>
      <c r="K28" s="193"/>
      <c r="L28" s="190"/>
      <c r="M28" s="197">
        <v>11.09</v>
      </c>
      <c r="N28" s="191"/>
      <c r="O28" s="193"/>
      <c r="P28" s="192">
        <v>11.14</v>
      </c>
      <c r="Q28" s="193"/>
      <c r="R28" s="193"/>
      <c r="S28" s="196"/>
      <c r="T28" s="195">
        <v>11.21</v>
      </c>
      <c r="U28" s="194"/>
      <c r="V28" s="191"/>
      <c r="W28" s="193"/>
      <c r="X28" s="193"/>
      <c r="Y28" s="192" t="s">
        <v>65</v>
      </c>
      <c r="Z28" s="191"/>
      <c r="AA28" s="190"/>
      <c r="AB28" s="68"/>
      <c r="AC28" s="27"/>
      <c r="AE28" s="274" t="str">
        <f t="shared" si="0"/>
        <v>-</v>
      </c>
    </row>
    <row r="29" spans="1:31" ht="15.75" thickBot="1" x14ac:dyDescent="0.25">
      <c r="A29" s="50">
        <v>140</v>
      </c>
      <c r="B29" s="34" t="s">
        <v>9</v>
      </c>
      <c r="C29" s="11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8"/>
      <c r="AB29" s="70"/>
      <c r="AC29" s="28"/>
      <c r="AE29" s="274" t="str">
        <f t="shared" si="0"/>
        <v>-</v>
      </c>
    </row>
    <row r="30" spans="1:31" x14ac:dyDescent="0.2">
      <c r="A30" s="48"/>
      <c r="B30" s="30" t="s">
        <v>3</v>
      </c>
      <c r="C30" s="187"/>
      <c r="D30" s="140" t="s">
        <v>65</v>
      </c>
      <c r="E30" s="209"/>
      <c r="F30" s="142">
        <v>0</v>
      </c>
      <c r="G30" s="142">
        <v>0</v>
      </c>
      <c r="H30" s="142">
        <v>0</v>
      </c>
      <c r="I30" s="142">
        <v>0</v>
      </c>
      <c r="J30" s="142">
        <v>0</v>
      </c>
      <c r="K30" s="142">
        <v>3</v>
      </c>
      <c r="L30" s="208">
        <v>0</v>
      </c>
      <c r="M30" s="141">
        <v>0</v>
      </c>
      <c r="N30" s="141">
        <v>0</v>
      </c>
      <c r="O30" s="142">
        <v>0</v>
      </c>
      <c r="P30" s="142">
        <v>1</v>
      </c>
      <c r="Q30" s="142">
        <v>0</v>
      </c>
      <c r="R30" s="142">
        <v>0</v>
      </c>
      <c r="S30" s="143" t="s">
        <v>65</v>
      </c>
      <c r="T30" s="144" t="s">
        <v>65</v>
      </c>
      <c r="U30" s="144" t="s">
        <v>65</v>
      </c>
      <c r="V30" s="141">
        <v>0</v>
      </c>
      <c r="W30" s="142">
        <v>2</v>
      </c>
      <c r="X30" s="142">
        <v>0</v>
      </c>
      <c r="Y30" s="142">
        <v>5</v>
      </c>
      <c r="Z30" s="141">
        <v>0</v>
      </c>
      <c r="AA30" s="207">
        <v>0</v>
      </c>
      <c r="AB30" s="66" t="s">
        <v>8</v>
      </c>
      <c r="AC30" s="24"/>
      <c r="AE30" s="274" t="str">
        <f t="shared" si="0"/>
        <v>-</v>
      </c>
    </row>
    <row r="31" spans="1:31" x14ac:dyDescent="0.2">
      <c r="A31" s="49">
        <v>12.45</v>
      </c>
      <c r="B31" s="31" t="s">
        <v>4</v>
      </c>
      <c r="C31" s="57" t="s">
        <v>65</v>
      </c>
      <c r="D31" s="150" t="s">
        <v>65</v>
      </c>
      <c r="E31" s="206">
        <v>1</v>
      </c>
      <c r="F31" s="152">
        <v>0</v>
      </c>
      <c r="G31" s="152">
        <v>2</v>
      </c>
      <c r="H31" s="152">
        <v>1</v>
      </c>
      <c r="I31" s="152">
        <v>0</v>
      </c>
      <c r="J31" s="152">
        <v>0</v>
      </c>
      <c r="K31" s="152">
        <v>0</v>
      </c>
      <c r="L31" s="205">
        <v>0</v>
      </c>
      <c r="M31" s="151">
        <v>0</v>
      </c>
      <c r="N31" s="151">
        <v>2</v>
      </c>
      <c r="O31" s="152">
        <v>2</v>
      </c>
      <c r="P31" s="152">
        <v>0</v>
      </c>
      <c r="Q31" s="152">
        <v>1</v>
      </c>
      <c r="R31" s="152">
        <v>0</v>
      </c>
      <c r="S31" s="153" t="s">
        <v>65</v>
      </c>
      <c r="T31" s="154" t="s">
        <v>65</v>
      </c>
      <c r="U31" s="154" t="s">
        <v>65</v>
      </c>
      <c r="V31" s="151">
        <v>0</v>
      </c>
      <c r="W31" s="152">
        <v>2</v>
      </c>
      <c r="X31" s="152">
        <v>0</v>
      </c>
      <c r="Y31" s="152">
        <v>0</v>
      </c>
      <c r="Z31" s="151">
        <v>0</v>
      </c>
      <c r="AA31" s="204"/>
      <c r="AB31" s="67">
        <f>SUM(C31:AA31)</f>
        <v>11</v>
      </c>
      <c r="AC31" s="25"/>
      <c r="AE31" s="274" t="str">
        <f t="shared" si="0"/>
        <v>-</v>
      </c>
    </row>
    <row r="32" spans="1:31" x14ac:dyDescent="0.2">
      <c r="A32" s="272" t="s">
        <v>75</v>
      </c>
      <c r="B32" s="29" t="s">
        <v>5</v>
      </c>
      <c r="C32" s="159" t="s">
        <v>65</v>
      </c>
      <c r="D32" s="160" t="s">
        <v>65</v>
      </c>
      <c r="E32" s="161">
        <f>E31</f>
        <v>1</v>
      </c>
      <c r="F32" s="162">
        <f t="shared" ref="F32:R32" si="3">E32-F30+F31</f>
        <v>1</v>
      </c>
      <c r="G32" s="162">
        <f t="shared" si="3"/>
        <v>3</v>
      </c>
      <c r="H32" s="162">
        <f t="shared" si="3"/>
        <v>4</v>
      </c>
      <c r="I32" s="162">
        <f t="shared" si="3"/>
        <v>4</v>
      </c>
      <c r="J32" s="162">
        <f t="shared" si="3"/>
        <v>4</v>
      </c>
      <c r="K32" s="162">
        <f t="shared" si="3"/>
        <v>1</v>
      </c>
      <c r="L32" s="203">
        <f t="shared" si="3"/>
        <v>1</v>
      </c>
      <c r="M32" s="161">
        <f t="shared" si="3"/>
        <v>1</v>
      </c>
      <c r="N32" s="161">
        <f t="shared" si="3"/>
        <v>3</v>
      </c>
      <c r="O32" s="162">
        <f t="shared" si="3"/>
        <v>5</v>
      </c>
      <c r="P32" s="162">
        <f t="shared" si="3"/>
        <v>4</v>
      </c>
      <c r="Q32" s="162">
        <f t="shared" si="3"/>
        <v>5</v>
      </c>
      <c r="R32" s="162">
        <f t="shared" si="3"/>
        <v>5</v>
      </c>
      <c r="S32" s="163" t="s">
        <v>65</v>
      </c>
      <c r="T32" s="164" t="s">
        <v>65</v>
      </c>
      <c r="U32" s="164" t="s">
        <v>65</v>
      </c>
      <c r="V32" s="161">
        <f>R32-V30+V31</f>
        <v>5</v>
      </c>
      <c r="W32" s="162">
        <f>V32-W30+W31</f>
        <v>5</v>
      </c>
      <c r="X32" s="162">
        <f>W32-X30+X31</f>
        <v>5</v>
      </c>
      <c r="Y32" s="162">
        <f>X32-Y30+Y31</f>
        <v>0</v>
      </c>
      <c r="Z32" s="161">
        <f>Y32-Z30+Z31</f>
        <v>0</v>
      </c>
      <c r="AA32" s="162">
        <f>Z32-AA30+AA31</f>
        <v>0</v>
      </c>
      <c r="AB32" s="68"/>
      <c r="AC32" s="26">
        <f>MAX(C32:AA32)</f>
        <v>5</v>
      </c>
      <c r="AE32" s="274">
        <f t="shared" si="0"/>
        <v>6</v>
      </c>
    </row>
    <row r="33" spans="1:31" ht="15.75" x14ac:dyDescent="0.25">
      <c r="A33" s="273"/>
      <c r="B33" s="200" t="s">
        <v>6</v>
      </c>
      <c r="C33" s="202"/>
      <c r="D33" s="198"/>
      <c r="E33" s="191"/>
      <c r="F33" s="192">
        <v>12.46</v>
      </c>
      <c r="G33" s="193"/>
      <c r="H33" s="193"/>
      <c r="I33" s="193"/>
      <c r="J33" s="193"/>
      <c r="K33" s="193"/>
      <c r="L33" s="190"/>
      <c r="M33" s="197">
        <v>12.56</v>
      </c>
      <c r="N33" s="191"/>
      <c r="O33" s="193"/>
      <c r="P33" s="192">
        <v>13.01</v>
      </c>
      <c r="Q33" s="193"/>
      <c r="R33" s="193"/>
      <c r="S33" s="196"/>
      <c r="T33" s="195" t="s">
        <v>65</v>
      </c>
      <c r="U33" s="194"/>
      <c r="V33" s="191"/>
      <c r="W33" s="193"/>
      <c r="X33" s="193"/>
      <c r="Y33" s="192">
        <v>13.13</v>
      </c>
      <c r="Z33" s="191"/>
      <c r="AA33" s="201">
        <v>13.22</v>
      </c>
      <c r="AB33" s="69">
        <v>0.37</v>
      </c>
      <c r="AC33" s="25"/>
      <c r="AE33" s="274" t="str">
        <f t="shared" si="0"/>
        <v>-</v>
      </c>
    </row>
    <row r="34" spans="1:31" ht="15.75" x14ac:dyDescent="0.25">
      <c r="A34" s="273"/>
      <c r="B34" s="200" t="s">
        <v>7</v>
      </c>
      <c r="C34" s="199" t="s">
        <v>65</v>
      </c>
      <c r="D34" s="198"/>
      <c r="E34" s="197">
        <v>12.45</v>
      </c>
      <c r="F34" s="192">
        <v>12.46</v>
      </c>
      <c r="G34" s="193"/>
      <c r="H34" s="193"/>
      <c r="I34" s="193"/>
      <c r="J34" s="193"/>
      <c r="K34" s="193"/>
      <c r="L34" s="190"/>
      <c r="M34" s="197">
        <v>12.56</v>
      </c>
      <c r="N34" s="191"/>
      <c r="O34" s="193"/>
      <c r="P34" s="192">
        <v>13.01</v>
      </c>
      <c r="Q34" s="193"/>
      <c r="R34" s="193"/>
      <c r="S34" s="196"/>
      <c r="T34" s="195" t="s">
        <v>65</v>
      </c>
      <c r="U34" s="194"/>
      <c r="V34" s="191"/>
      <c r="W34" s="193"/>
      <c r="X34" s="193"/>
      <c r="Y34" s="192">
        <v>13.16</v>
      </c>
      <c r="Z34" s="191"/>
      <c r="AA34" s="190"/>
      <c r="AB34" s="68"/>
      <c r="AC34" s="27"/>
      <c r="AE34" s="274" t="str">
        <f t="shared" si="0"/>
        <v>-</v>
      </c>
    </row>
    <row r="35" spans="1:31" ht="15.75" thickBot="1" x14ac:dyDescent="0.25">
      <c r="A35" s="50">
        <v>140</v>
      </c>
      <c r="B35" s="34" t="s">
        <v>9</v>
      </c>
      <c r="C35" s="11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8"/>
      <c r="AB35" s="70"/>
      <c r="AC35" s="28"/>
      <c r="AE35" s="274" t="str">
        <f t="shared" si="0"/>
        <v>-</v>
      </c>
    </row>
    <row r="36" spans="1:31" x14ac:dyDescent="0.2">
      <c r="A36" s="48"/>
      <c r="B36" s="30" t="s">
        <v>3</v>
      </c>
      <c r="C36" s="187"/>
      <c r="D36" s="140" t="s">
        <v>65</v>
      </c>
      <c r="E36" s="209"/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208">
        <v>1</v>
      </c>
      <c r="M36" s="141">
        <v>0</v>
      </c>
      <c r="N36" s="141">
        <v>0</v>
      </c>
      <c r="O36" s="142">
        <v>0</v>
      </c>
      <c r="P36" s="142">
        <v>0</v>
      </c>
      <c r="Q36" s="142">
        <v>1</v>
      </c>
      <c r="R36" s="142">
        <v>0</v>
      </c>
      <c r="S36" s="143" t="s">
        <v>65</v>
      </c>
      <c r="T36" s="144" t="s">
        <v>65</v>
      </c>
      <c r="U36" s="144" t="s">
        <v>65</v>
      </c>
      <c r="V36" s="141">
        <v>0</v>
      </c>
      <c r="W36" s="142">
        <v>3</v>
      </c>
      <c r="X36" s="142">
        <v>0</v>
      </c>
      <c r="Y36" s="142">
        <v>0</v>
      </c>
      <c r="Z36" s="141" t="s">
        <v>65</v>
      </c>
      <c r="AA36" s="207" t="s">
        <v>65</v>
      </c>
      <c r="AB36" s="66" t="s">
        <v>8</v>
      </c>
      <c r="AC36" s="24"/>
      <c r="AE36" s="274" t="str">
        <f t="shared" si="0"/>
        <v>-</v>
      </c>
    </row>
    <row r="37" spans="1:31" x14ac:dyDescent="0.2">
      <c r="A37" s="49">
        <v>14.04</v>
      </c>
      <c r="B37" s="31" t="s">
        <v>4</v>
      </c>
      <c r="C37" s="57" t="s">
        <v>65</v>
      </c>
      <c r="D37" s="150" t="s">
        <v>65</v>
      </c>
      <c r="E37" s="206">
        <v>0</v>
      </c>
      <c r="F37" s="152">
        <v>0</v>
      </c>
      <c r="G37" s="152">
        <v>0</v>
      </c>
      <c r="H37" s="152">
        <v>0</v>
      </c>
      <c r="I37" s="152">
        <v>0</v>
      </c>
      <c r="J37" s="152">
        <v>0</v>
      </c>
      <c r="K37" s="152">
        <v>1</v>
      </c>
      <c r="L37" s="205">
        <v>0</v>
      </c>
      <c r="M37" s="151">
        <v>0</v>
      </c>
      <c r="N37" s="151">
        <v>3</v>
      </c>
      <c r="O37" s="152">
        <v>0</v>
      </c>
      <c r="P37" s="152">
        <v>0</v>
      </c>
      <c r="Q37" s="152">
        <v>0</v>
      </c>
      <c r="R37" s="152">
        <v>1</v>
      </c>
      <c r="S37" s="153" t="s">
        <v>65</v>
      </c>
      <c r="T37" s="154" t="s">
        <v>65</v>
      </c>
      <c r="U37" s="154" t="s">
        <v>65</v>
      </c>
      <c r="V37" s="151">
        <v>0</v>
      </c>
      <c r="W37" s="152">
        <v>0</v>
      </c>
      <c r="X37" s="152">
        <v>0</v>
      </c>
      <c r="Y37" s="152" t="s">
        <v>65</v>
      </c>
      <c r="Z37" s="151" t="s">
        <v>65</v>
      </c>
      <c r="AA37" s="204"/>
      <c r="AB37" s="67">
        <f>SUM(C37:AA37)</f>
        <v>5</v>
      </c>
      <c r="AC37" s="25"/>
      <c r="AE37" s="274" t="str">
        <f t="shared" si="0"/>
        <v>-</v>
      </c>
    </row>
    <row r="38" spans="1:31" x14ac:dyDescent="0.2">
      <c r="A38" s="272" t="s">
        <v>74</v>
      </c>
      <c r="B38" s="29" t="s">
        <v>5</v>
      </c>
      <c r="C38" s="159" t="s">
        <v>65</v>
      </c>
      <c r="D38" s="160" t="s">
        <v>65</v>
      </c>
      <c r="E38" s="161">
        <f>E37</f>
        <v>0</v>
      </c>
      <c r="F38" s="162">
        <f t="shared" ref="F38:R38" si="4">E38-F36+F37</f>
        <v>0</v>
      </c>
      <c r="G38" s="162">
        <f t="shared" si="4"/>
        <v>0</v>
      </c>
      <c r="H38" s="162">
        <f t="shared" si="4"/>
        <v>0</v>
      </c>
      <c r="I38" s="162">
        <f t="shared" si="4"/>
        <v>0</v>
      </c>
      <c r="J38" s="162">
        <f t="shared" si="4"/>
        <v>0</v>
      </c>
      <c r="K38" s="162">
        <f t="shared" si="4"/>
        <v>1</v>
      </c>
      <c r="L38" s="203">
        <f t="shared" si="4"/>
        <v>0</v>
      </c>
      <c r="M38" s="161">
        <f t="shared" si="4"/>
        <v>0</v>
      </c>
      <c r="N38" s="161">
        <f t="shared" si="4"/>
        <v>3</v>
      </c>
      <c r="O38" s="162">
        <f t="shared" si="4"/>
        <v>3</v>
      </c>
      <c r="P38" s="162">
        <f t="shared" si="4"/>
        <v>3</v>
      </c>
      <c r="Q38" s="162">
        <f t="shared" si="4"/>
        <v>2</v>
      </c>
      <c r="R38" s="162">
        <f t="shared" si="4"/>
        <v>3</v>
      </c>
      <c r="S38" s="163" t="s">
        <v>65</v>
      </c>
      <c r="T38" s="164" t="s">
        <v>65</v>
      </c>
      <c r="U38" s="164" t="s">
        <v>65</v>
      </c>
      <c r="V38" s="161">
        <f>R38-V36+V37</f>
        <v>3</v>
      </c>
      <c r="W38" s="162">
        <f>V38-W36+W37</f>
        <v>0</v>
      </c>
      <c r="X38" s="162">
        <f>W38-X36+X37</f>
        <v>0</v>
      </c>
      <c r="Y38" s="162">
        <f>X38-Y36</f>
        <v>0</v>
      </c>
      <c r="Z38" s="161" t="s">
        <v>65</v>
      </c>
      <c r="AA38" s="162" t="s">
        <v>65</v>
      </c>
      <c r="AB38" s="68"/>
      <c r="AC38" s="26">
        <f>MAX(C38:AA38)</f>
        <v>3</v>
      </c>
      <c r="AE38" s="274">
        <f t="shared" si="0"/>
        <v>0</v>
      </c>
    </row>
    <row r="39" spans="1:31" ht="15.75" x14ac:dyDescent="0.25">
      <c r="A39" s="273"/>
      <c r="B39" s="200" t="s">
        <v>6</v>
      </c>
      <c r="C39" s="202"/>
      <c r="D39" s="198"/>
      <c r="E39" s="191"/>
      <c r="F39" s="192">
        <v>14.05</v>
      </c>
      <c r="G39" s="193"/>
      <c r="H39" s="193"/>
      <c r="I39" s="193"/>
      <c r="J39" s="193"/>
      <c r="K39" s="193"/>
      <c r="L39" s="190"/>
      <c r="M39" s="197">
        <v>14.15</v>
      </c>
      <c r="N39" s="191"/>
      <c r="O39" s="193"/>
      <c r="P39" s="192">
        <v>14.2</v>
      </c>
      <c r="Q39" s="193"/>
      <c r="R39" s="193"/>
      <c r="S39" s="196"/>
      <c r="T39" s="195" t="s">
        <v>65</v>
      </c>
      <c r="U39" s="194"/>
      <c r="V39" s="191"/>
      <c r="W39" s="193"/>
      <c r="X39" s="193"/>
      <c r="Y39" s="192">
        <v>14.32</v>
      </c>
      <c r="Z39" s="191"/>
      <c r="AA39" s="201" t="s">
        <v>65</v>
      </c>
      <c r="AB39" s="69">
        <v>0.28000000000000003</v>
      </c>
      <c r="AC39" s="25"/>
      <c r="AE39" s="274" t="str">
        <f t="shared" si="0"/>
        <v>-</v>
      </c>
    </row>
    <row r="40" spans="1:31" ht="15.75" x14ac:dyDescent="0.25">
      <c r="A40" s="273"/>
      <c r="B40" s="200" t="s">
        <v>7</v>
      </c>
      <c r="C40" s="199" t="s">
        <v>65</v>
      </c>
      <c r="D40" s="198"/>
      <c r="E40" s="197">
        <v>14.04</v>
      </c>
      <c r="F40" s="192">
        <v>14.05</v>
      </c>
      <c r="G40" s="193"/>
      <c r="H40" s="193"/>
      <c r="I40" s="193"/>
      <c r="J40" s="193"/>
      <c r="K40" s="193"/>
      <c r="L40" s="190"/>
      <c r="M40" s="197">
        <v>14.16</v>
      </c>
      <c r="N40" s="191"/>
      <c r="O40" s="193"/>
      <c r="P40" s="192">
        <v>14.2</v>
      </c>
      <c r="Q40" s="193"/>
      <c r="R40" s="193"/>
      <c r="S40" s="196"/>
      <c r="T40" s="195" t="s">
        <v>65</v>
      </c>
      <c r="U40" s="194"/>
      <c r="V40" s="191"/>
      <c r="W40" s="193"/>
      <c r="X40" s="193"/>
      <c r="Y40" s="192" t="s">
        <v>65</v>
      </c>
      <c r="Z40" s="191"/>
      <c r="AA40" s="190"/>
      <c r="AB40" s="68"/>
      <c r="AC40" s="27"/>
      <c r="AE40" s="274" t="str">
        <f t="shared" si="0"/>
        <v>-</v>
      </c>
    </row>
    <row r="41" spans="1:31" ht="15.75" thickBot="1" x14ac:dyDescent="0.25">
      <c r="A41" s="50">
        <v>140</v>
      </c>
      <c r="B41" s="34" t="s">
        <v>9</v>
      </c>
      <c r="C41" s="11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8"/>
      <c r="AB41" s="70"/>
      <c r="AC41" s="28"/>
      <c r="AE41" s="274" t="str">
        <f t="shared" si="0"/>
        <v>-</v>
      </c>
    </row>
    <row r="42" spans="1:31" x14ac:dyDescent="0.2">
      <c r="A42" s="48"/>
      <c r="B42" s="30" t="s">
        <v>3</v>
      </c>
      <c r="C42" s="187"/>
      <c r="D42" s="140" t="s">
        <v>65</v>
      </c>
      <c r="E42" s="209"/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1</v>
      </c>
      <c r="L42" s="208">
        <v>2</v>
      </c>
      <c r="M42" s="141">
        <v>0</v>
      </c>
      <c r="N42" s="141">
        <v>0</v>
      </c>
      <c r="O42" s="142">
        <v>0</v>
      </c>
      <c r="P42" s="142">
        <v>1</v>
      </c>
      <c r="Q42" s="142">
        <v>0</v>
      </c>
      <c r="R42" s="142">
        <v>0</v>
      </c>
      <c r="S42" s="143" t="s">
        <v>65</v>
      </c>
      <c r="T42" s="144" t="s">
        <v>65</v>
      </c>
      <c r="U42" s="144" t="s">
        <v>65</v>
      </c>
      <c r="V42" s="141">
        <v>0</v>
      </c>
      <c r="W42" s="142">
        <v>3</v>
      </c>
      <c r="X42" s="142">
        <v>0</v>
      </c>
      <c r="Y42" s="142">
        <v>0</v>
      </c>
      <c r="Z42" s="141" t="s">
        <v>65</v>
      </c>
      <c r="AA42" s="207" t="s">
        <v>65</v>
      </c>
      <c r="AB42" s="66" t="s">
        <v>8</v>
      </c>
      <c r="AC42" s="24"/>
      <c r="AE42" s="274" t="str">
        <f t="shared" si="0"/>
        <v>-</v>
      </c>
    </row>
    <row r="43" spans="1:31" x14ac:dyDescent="0.2">
      <c r="A43" s="49">
        <v>15.12</v>
      </c>
      <c r="B43" s="31" t="s">
        <v>4</v>
      </c>
      <c r="C43" s="57" t="s">
        <v>65</v>
      </c>
      <c r="D43" s="150" t="s">
        <v>65</v>
      </c>
      <c r="E43" s="206">
        <v>2</v>
      </c>
      <c r="F43" s="152">
        <v>2</v>
      </c>
      <c r="G43" s="152">
        <v>0</v>
      </c>
      <c r="H43" s="152">
        <v>1</v>
      </c>
      <c r="I43" s="152">
        <v>0</v>
      </c>
      <c r="J43" s="152">
        <v>0</v>
      </c>
      <c r="K43" s="152">
        <v>0</v>
      </c>
      <c r="L43" s="205">
        <v>0</v>
      </c>
      <c r="M43" s="151">
        <v>0</v>
      </c>
      <c r="N43" s="151">
        <v>2</v>
      </c>
      <c r="O43" s="152">
        <v>0</v>
      </c>
      <c r="P43" s="152">
        <v>0</v>
      </c>
      <c r="Q43" s="152">
        <v>0</v>
      </c>
      <c r="R43" s="152">
        <v>0</v>
      </c>
      <c r="S43" s="153" t="s">
        <v>65</v>
      </c>
      <c r="T43" s="154" t="s">
        <v>65</v>
      </c>
      <c r="U43" s="154" t="s">
        <v>65</v>
      </c>
      <c r="V43" s="151">
        <v>0</v>
      </c>
      <c r="W43" s="152">
        <v>0</v>
      </c>
      <c r="X43" s="152">
        <v>0</v>
      </c>
      <c r="Y43" s="152" t="s">
        <v>65</v>
      </c>
      <c r="Z43" s="151" t="s">
        <v>65</v>
      </c>
      <c r="AA43" s="204"/>
      <c r="AB43" s="67">
        <f>SUM(C43:AA43)</f>
        <v>7</v>
      </c>
      <c r="AC43" s="25"/>
      <c r="AE43" s="274" t="str">
        <f t="shared" si="0"/>
        <v>-</v>
      </c>
    </row>
    <row r="44" spans="1:31" ht="15" customHeight="1" x14ac:dyDescent="0.2">
      <c r="A44" s="272" t="s">
        <v>74</v>
      </c>
      <c r="B44" s="29" t="s">
        <v>5</v>
      </c>
      <c r="C44" s="159" t="s">
        <v>65</v>
      </c>
      <c r="D44" s="160" t="s">
        <v>65</v>
      </c>
      <c r="E44" s="161">
        <f>E43</f>
        <v>2</v>
      </c>
      <c r="F44" s="162">
        <f t="shared" ref="F44:R44" si="5">E44-F42+F43</f>
        <v>4</v>
      </c>
      <c r="G44" s="162">
        <f t="shared" si="5"/>
        <v>4</v>
      </c>
      <c r="H44" s="162">
        <f t="shared" si="5"/>
        <v>5</v>
      </c>
      <c r="I44" s="162">
        <f t="shared" si="5"/>
        <v>5</v>
      </c>
      <c r="J44" s="162">
        <f t="shared" si="5"/>
        <v>5</v>
      </c>
      <c r="K44" s="162">
        <f t="shared" si="5"/>
        <v>4</v>
      </c>
      <c r="L44" s="203">
        <f t="shared" si="5"/>
        <v>2</v>
      </c>
      <c r="M44" s="161">
        <f t="shared" si="5"/>
        <v>2</v>
      </c>
      <c r="N44" s="161">
        <f t="shared" si="5"/>
        <v>4</v>
      </c>
      <c r="O44" s="162">
        <f t="shared" si="5"/>
        <v>4</v>
      </c>
      <c r="P44" s="162">
        <f t="shared" si="5"/>
        <v>3</v>
      </c>
      <c r="Q44" s="162">
        <f t="shared" si="5"/>
        <v>3</v>
      </c>
      <c r="R44" s="162">
        <f t="shared" si="5"/>
        <v>3</v>
      </c>
      <c r="S44" s="163" t="s">
        <v>65</v>
      </c>
      <c r="T44" s="164" t="s">
        <v>65</v>
      </c>
      <c r="U44" s="164" t="s">
        <v>65</v>
      </c>
      <c r="V44" s="161">
        <f>R44-V42+V43</f>
        <v>3</v>
      </c>
      <c r="W44" s="162">
        <f>V44-W42+W43</f>
        <v>0</v>
      </c>
      <c r="X44" s="162">
        <f>W44-X42+X43</f>
        <v>0</v>
      </c>
      <c r="Y44" s="162">
        <f>X44-Y42</f>
        <v>0</v>
      </c>
      <c r="Z44" s="161" t="s">
        <v>65</v>
      </c>
      <c r="AA44" s="162" t="s">
        <v>65</v>
      </c>
      <c r="AB44" s="68"/>
      <c r="AC44" s="26">
        <f>MAX(C44:AA44)</f>
        <v>5</v>
      </c>
      <c r="AE44" s="274">
        <f t="shared" si="0"/>
        <v>2</v>
      </c>
    </row>
    <row r="45" spans="1:31" ht="15.75" x14ac:dyDescent="0.25">
      <c r="A45" s="273"/>
      <c r="B45" s="200" t="s">
        <v>6</v>
      </c>
      <c r="C45" s="202"/>
      <c r="D45" s="198"/>
      <c r="E45" s="191"/>
      <c r="F45" s="192">
        <v>15.14</v>
      </c>
      <c r="G45" s="193"/>
      <c r="H45" s="193"/>
      <c r="I45" s="193"/>
      <c r="J45" s="193"/>
      <c r="K45" s="193"/>
      <c r="L45" s="190"/>
      <c r="M45" s="197">
        <v>15.22</v>
      </c>
      <c r="N45" s="191"/>
      <c r="O45" s="193"/>
      <c r="P45" s="192">
        <v>15.34</v>
      </c>
      <c r="Q45" s="193"/>
      <c r="R45" s="193"/>
      <c r="S45" s="196"/>
      <c r="T45" s="195" t="s">
        <v>65</v>
      </c>
      <c r="U45" s="194"/>
      <c r="V45" s="191"/>
      <c r="W45" s="193"/>
      <c r="X45" s="193"/>
      <c r="Y45" s="192">
        <v>15.45</v>
      </c>
      <c r="Z45" s="191"/>
      <c r="AA45" s="201" t="s">
        <v>65</v>
      </c>
      <c r="AB45" s="69">
        <v>0.33</v>
      </c>
      <c r="AC45" s="25"/>
      <c r="AE45" s="274" t="str">
        <f t="shared" si="0"/>
        <v>-</v>
      </c>
    </row>
    <row r="46" spans="1:31" ht="15.75" x14ac:dyDescent="0.25">
      <c r="A46" s="273"/>
      <c r="B46" s="200" t="s">
        <v>7</v>
      </c>
      <c r="C46" s="199" t="s">
        <v>65</v>
      </c>
      <c r="D46" s="198"/>
      <c r="E46" s="197">
        <v>15.12</v>
      </c>
      <c r="F46" s="192">
        <v>15.14</v>
      </c>
      <c r="G46" s="193"/>
      <c r="H46" s="193"/>
      <c r="I46" s="193"/>
      <c r="J46" s="193"/>
      <c r="K46" s="193"/>
      <c r="L46" s="190"/>
      <c r="M46" s="197">
        <v>15.29</v>
      </c>
      <c r="N46" s="191"/>
      <c r="O46" s="193"/>
      <c r="P46" s="192">
        <v>15.34</v>
      </c>
      <c r="Q46" s="193"/>
      <c r="R46" s="193"/>
      <c r="S46" s="196"/>
      <c r="T46" s="195" t="s">
        <v>65</v>
      </c>
      <c r="U46" s="194"/>
      <c r="V46" s="191"/>
      <c r="W46" s="193"/>
      <c r="X46" s="193"/>
      <c r="Y46" s="192" t="s">
        <v>65</v>
      </c>
      <c r="Z46" s="191"/>
      <c r="AA46" s="190"/>
      <c r="AB46" s="68"/>
      <c r="AC46" s="27"/>
      <c r="AE46" s="274" t="str">
        <f t="shared" si="0"/>
        <v>-</v>
      </c>
    </row>
    <row r="47" spans="1:31" ht="15.75" thickBot="1" x14ac:dyDescent="0.25">
      <c r="A47" s="50">
        <v>140</v>
      </c>
      <c r="B47" s="34" t="s">
        <v>9</v>
      </c>
      <c r="C47" s="11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8"/>
      <c r="AB47" s="70"/>
      <c r="AC47" s="28"/>
      <c r="AE47" s="274" t="str">
        <f t="shared" si="0"/>
        <v>-</v>
      </c>
    </row>
    <row r="48" spans="1:31" x14ac:dyDescent="0.2">
      <c r="A48" s="48"/>
      <c r="B48" s="30" t="s">
        <v>3</v>
      </c>
      <c r="C48" s="187"/>
      <c r="D48" s="140" t="s">
        <v>65</v>
      </c>
      <c r="E48" s="209"/>
      <c r="F48" s="142" t="s">
        <v>65</v>
      </c>
      <c r="G48" s="142" t="s">
        <v>65</v>
      </c>
      <c r="H48" s="142" t="s">
        <v>65</v>
      </c>
      <c r="I48" s="142" t="s">
        <v>65</v>
      </c>
      <c r="J48" s="142" t="s">
        <v>65</v>
      </c>
      <c r="K48" s="142" t="s">
        <v>65</v>
      </c>
      <c r="L48" s="208" t="s">
        <v>65</v>
      </c>
      <c r="M48" s="141" t="s">
        <v>65</v>
      </c>
      <c r="N48" s="141">
        <v>0</v>
      </c>
      <c r="O48" s="142">
        <v>0</v>
      </c>
      <c r="P48" s="142">
        <v>0</v>
      </c>
      <c r="Q48" s="142">
        <v>0</v>
      </c>
      <c r="R48" s="142">
        <v>0</v>
      </c>
      <c r="S48" s="143" t="s">
        <v>65</v>
      </c>
      <c r="T48" s="144" t="s">
        <v>65</v>
      </c>
      <c r="U48" s="144" t="s">
        <v>65</v>
      </c>
      <c r="V48" s="141">
        <v>1</v>
      </c>
      <c r="W48" s="142">
        <v>0</v>
      </c>
      <c r="X48" s="142">
        <v>1</v>
      </c>
      <c r="Y48" s="142">
        <v>0</v>
      </c>
      <c r="Z48" s="141">
        <v>0</v>
      </c>
      <c r="AA48" s="207">
        <v>5</v>
      </c>
      <c r="AB48" s="66" t="s">
        <v>8</v>
      </c>
      <c r="AC48" s="24"/>
      <c r="AE48" s="274" t="str">
        <f t="shared" si="0"/>
        <v>-</v>
      </c>
    </row>
    <row r="49" spans="1:31" x14ac:dyDescent="0.2">
      <c r="A49" s="49">
        <v>16.12</v>
      </c>
      <c r="B49" s="31" t="s">
        <v>4</v>
      </c>
      <c r="C49" s="57" t="s">
        <v>65</v>
      </c>
      <c r="D49" s="150" t="s">
        <v>65</v>
      </c>
      <c r="E49" s="206" t="s">
        <v>65</v>
      </c>
      <c r="F49" s="152" t="s">
        <v>65</v>
      </c>
      <c r="G49" s="152" t="s">
        <v>65</v>
      </c>
      <c r="H49" s="152" t="s">
        <v>65</v>
      </c>
      <c r="I49" s="152" t="s">
        <v>65</v>
      </c>
      <c r="J49" s="152" t="s">
        <v>65</v>
      </c>
      <c r="K49" s="152" t="s">
        <v>65</v>
      </c>
      <c r="L49" s="205" t="s">
        <v>65</v>
      </c>
      <c r="M49" s="151">
        <v>1</v>
      </c>
      <c r="N49" s="151">
        <v>2</v>
      </c>
      <c r="O49" s="152">
        <v>0</v>
      </c>
      <c r="P49" s="152">
        <v>0</v>
      </c>
      <c r="Q49" s="152">
        <v>0</v>
      </c>
      <c r="R49" s="152">
        <v>0</v>
      </c>
      <c r="S49" s="153">
        <v>0</v>
      </c>
      <c r="T49" s="154" t="s">
        <v>65</v>
      </c>
      <c r="U49" s="154" t="s">
        <v>65</v>
      </c>
      <c r="V49" s="151">
        <v>1</v>
      </c>
      <c r="W49" s="152">
        <v>3</v>
      </c>
      <c r="X49" s="152">
        <v>0</v>
      </c>
      <c r="Y49" s="152">
        <v>0</v>
      </c>
      <c r="Z49" s="151">
        <v>0</v>
      </c>
      <c r="AA49" s="204"/>
      <c r="AB49" s="67">
        <f>SUM(C49:AA49)</f>
        <v>7</v>
      </c>
      <c r="AC49" s="25"/>
      <c r="AE49" s="274" t="str">
        <f t="shared" si="0"/>
        <v>-</v>
      </c>
    </row>
    <row r="50" spans="1:31" x14ac:dyDescent="0.2">
      <c r="A50" s="272" t="s">
        <v>73</v>
      </c>
      <c r="B50" s="29" t="s">
        <v>5</v>
      </c>
      <c r="C50" s="159" t="s">
        <v>65</v>
      </c>
      <c r="D50" s="160" t="s">
        <v>65</v>
      </c>
      <c r="E50" s="161" t="s">
        <v>65</v>
      </c>
      <c r="F50" s="162" t="s">
        <v>65</v>
      </c>
      <c r="G50" s="162" t="s">
        <v>65</v>
      </c>
      <c r="H50" s="162" t="s">
        <v>65</v>
      </c>
      <c r="I50" s="162" t="s">
        <v>65</v>
      </c>
      <c r="J50" s="162" t="s">
        <v>65</v>
      </c>
      <c r="K50" s="162" t="s">
        <v>65</v>
      </c>
      <c r="L50" s="203" t="s">
        <v>65</v>
      </c>
      <c r="M50" s="161">
        <f>M49</f>
        <v>1</v>
      </c>
      <c r="N50" s="161">
        <f>M50-N48+N49</f>
        <v>3</v>
      </c>
      <c r="O50" s="162">
        <f>N50-O48+O49</f>
        <v>3</v>
      </c>
      <c r="P50" s="162">
        <f>O50-P48+P49</f>
        <v>3</v>
      </c>
      <c r="Q50" s="162">
        <f>P50-Q48+Q49</f>
        <v>3</v>
      </c>
      <c r="R50" s="162">
        <f>Q50-R48+R49</f>
        <v>3</v>
      </c>
      <c r="S50" s="163" t="s">
        <v>65</v>
      </c>
      <c r="T50" s="164" t="s">
        <v>65</v>
      </c>
      <c r="U50" s="164" t="s">
        <v>65</v>
      </c>
      <c r="V50" s="161">
        <f>R50-V48+V49</f>
        <v>3</v>
      </c>
      <c r="W50" s="162">
        <f>V50-W48+W49</f>
        <v>6</v>
      </c>
      <c r="X50" s="162">
        <f>W50-X48+X49</f>
        <v>5</v>
      </c>
      <c r="Y50" s="162">
        <f>X50-Y48+Y49</f>
        <v>5</v>
      </c>
      <c r="Z50" s="161">
        <f>Y50-Z48+Z49</f>
        <v>5</v>
      </c>
      <c r="AA50" s="162">
        <f>Z50-AA48+AA49</f>
        <v>0</v>
      </c>
      <c r="AB50" s="68"/>
      <c r="AC50" s="26">
        <f>MAX(C50:AA50)</f>
        <v>6</v>
      </c>
      <c r="AE50" s="274">
        <f t="shared" si="0"/>
        <v>5</v>
      </c>
    </row>
    <row r="51" spans="1:31" ht="15.75" x14ac:dyDescent="0.25">
      <c r="A51" s="273"/>
      <c r="B51" s="200" t="s">
        <v>6</v>
      </c>
      <c r="C51" s="202"/>
      <c r="D51" s="198"/>
      <c r="E51" s="191"/>
      <c r="F51" s="192" t="s">
        <v>65</v>
      </c>
      <c r="G51" s="193"/>
      <c r="H51" s="193"/>
      <c r="I51" s="193"/>
      <c r="J51" s="193"/>
      <c r="K51" s="193"/>
      <c r="L51" s="190"/>
      <c r="M51" s="197" t="s">
        <v>65</v>
      </c>
      <c r="N51" s="191"/>
      <c r="O51" s="193"/>
      <c r="P51" s="192">
        <v>16.18</v>
      </c>
      <c r="Q51" s="193"/>
      <c r="R51" s="193"/>
      <c r="S51" s="196"/>
      <c r="T51" s="195" t="s">
        <v>65</v>
      </c>
      <c r="U51" s="194"/>
      <c r="V51" s="191"/>
      <c r="W51" s="193"/>
      <c r="X51" s="193"/>
      <c r="Y51" s="192">
        <v>16.29</v>
      </c>
      <c r="Z51" s="191"/>
      <c r="AA51" s="201">
        <v>16.37</v>
      </c>
      <c r="AB51" s="69">
        <v>0.24</v>
      </c>
      <c r="AC51" s="25"/>
      <c r="AE51" s="274" t="str">
        <f t="shared" si="0"/>
        <v>-</v>
      </c>
    </row>
    <row r="52" spans="1:31" ht="15.75" x14ac:dyDescent="0.25">
      <c r="A52" s="273"/>
      <c r="B52" s="200" t="s">
        <v>7</v>
      </c>
      <c r="C52" s="199" t="s">
        <v>65</v>
      </c>
      <c r="D52" s="198"/>
      <c r="E52" s="197" t="s">
        <v>65</v>
      </c>
      <c r="F52" s="192" t="s">
        <v>65</v>
      </c>
      <c r="G52" s="193"/>
      <c r="H52" s="193"/>
      <c r="I52" s="193"/>
      <c r="J52" s="193"/>
      <c r="K52" s="193"/>
      <c r="L52" s="190"/>
      <c r="M52" s="197">
        <v>16.13</v>
      </c>
      <c r="N52" s="191"/>
      <c r="O52" s="193"/>
      <c r="P52" s="192">
        <v>16.18</v>
      </c>
      <c r="Q52" s="193"/>
      <c r="R52" s="193"/>
      <c r="S52" s="196"/>
      <c r="T52" s="195" t="s">
        <v>65</v>
      </c>
      <c r="U52" s="194"/>
      <c r="V52" s="191"/>
      <c r="W52" s="193"/>
      <c r="X52" s="193"/>
      <c r="Y52" s="192">
        <v>16.29</v>
      </c>
      <c r="Z52" s="191"/>
      <c r="AA52" s="190"/>
      <c r="AB52" s="68"/>
      <c r="AC52" s="27"/>
      <c r="AE52" s="274" t="str">
        <f t="shared" si="0"/>
        <v>-</v>
      </c>
    </row>
    <row r="53" spans="1:31" ht="15.75" thickBot="1" x14ac:dyDescent="0.25">
      <c r="A53" s="50">
        <v>140</v>
      </c>
      <c r="B53" s="34" t="s">
        <v>9</v>
      </c>
      <c r="C53" s="11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8"/>
      <c r="AB53" s="70"/>
      <c r="AC53" s="28"/>
      <c r="AE53" s="274" t="str">
        <f t="shared" si="0"/>
        <v>-</v>
      </c>
    </row>
    <row r="54" spans="1:31" x14ac:dyDescent="0.2">
      <c r="A54" s="79" t="s">
        <v>55</v>
      </c>
      <c r="B54" s="80"/>
      <c r="C54" s="187"/>
      <c r="D54" s="101">
        <f>SUMIF($B$6:$B53,"l. wys.",D$6:D53)</f>
        <v>0</v>
      </c>
      <c r="E54" s="186"/>
      <c r="F54" s="183">
        <f>SUMIF($B$6:$B53,"l. wys.",F$6:F53)</f>
        <v>0</v>
      </c>
      <c r="G54" s="183">
        <f>SUMIF($B$6:$B53,"l. wys.",G$6:G53)</f>
        <v>0</v>
      </c>
      <c r="H54" s="183">
        <f>SUMIF($B$6:$B53,"l. wys.",H$6:H53)</f>
        <v>0</v>
      </c>
      <c r="I54" s="183">
        <f>SUMIF($B$6:$B53,"l. wys.",I$6:I53)</f>
        <v>0</v>
      </c>
      <c r="J54" s="183">
        <f>SUMIF($B$6:$B53,"l. wys.",J$6:J53)</f>
        <v>0</v>
      </c>
      <c r="K54" s="183">
        <f>SUMIF($B$6:$B53,"l. wys.",K$6:K53)</f>
        <v>7</v>
      </c>
      <c r="L54" s="82">
        <f>SUMIF($B$6:$B53,"l. wys.",L$6:L53)</f>
        <v>7</v>
      </c>
      <c r="M54" s="182">
        <f>SUMIF($B$6:$B53,"l. wys.",M$6:M53)</f>
        <v>0</v>
      </c>
      <c r="N54" s="184">
        <f>SUMIF($B$6:$B53,"l. wys.",N$6:N53)</f>
        <v>0</v>
      </c>
      <c r="O54" s="183">
        <f>SUMIF($B$6:$B53,"l. wys.",O$6:O53)</f>
        <v>0</v>
      </c>
      <c r="P54" s="183">
        <f>SUMIF($B$6:$B53,"l. wys.",P$6:P53)</f>
        <v>2</v>
      </c>
      <c r="Q54" s="183">
        <f>SUMIF($B$6:$B53,"l. wys.",Q$6:Q53)</f>
        <v>1</v>
      </c>
      <c r="R54" s="84">
        <f>SUMIF($B$6:$B53,"l. wys.",R$6:R53)</f>
        <v>0</v>
      </c>
      <c r="S54" s="185">
        <f>SUMIF($B$6:$B53,"l. wys.",S$6:S53)</f>
        <v>0</v>
      </c>
      <c r="T54" s="81">
        <f>SUMIF($B$6:$B53,"l. wys.",T$6:T53)</f>
        <v>5</v>
      </c>
      <c r="U54" s="81">
        <f>SUMIF($B$6:$B53,"l. wys.",U$6:U53)</f>
        <v>0</v>
      </c>
      <c r="V54" s="184">
        <f>SUMIF($B$6:$B53,"l. wys.",V$6:V53)</f>
        <v>2</v>
      </c>
      <c r="W54" s="183">
        <f>SUMIF($B$6:$B53,"l. wys.",W$6:W53)</f>
        <v>15</v>
      </c>
      <c r="X54" s="183">
        <f>SUMIF($B$6:$B53,"l. wys.",X$6:X53)</f>
        <v>2</v>
      </c>
      <c r="Y54" s="84">
        <f>SUMIF($B$6:$B53,"l. wys.",Y$6:Y53)</f>
        <v>6</v>
      </c>
      <c r="Z54" s="182">
        <f>SUMIF($B$6:$B53,"l. wys.",Z$6:Z53)</f>
        <v>0</v>
      </c>
      <c r="AA54" s="84">
        <f>SUMIF($B$6:$B53,"l. wys.",AA$6:AA53)</f>
        <v>6</v>
      </c>
      <c r="AB54" s="88" t="str">
        <f>"Σ: "&amp;SUM(C54:AA54)</f>
        <v>Σ: 53</v>
      </c>
      <c r="AE54" s="274" t="str">
        <f t="shared" si="0"/>
        <v>-</v>
      </c>
    </row>
    <row r="55" spans="1:31" ht="15.75" thickBot="1" x14ac:dyDescent="0.25">
      <c r="A55" s="89" t="s">
        <v>56</v>
      </c>
      <c r="B55" s="90"/>
      <c r="C55" s="95">
        <f>SUMIF($B$6:$B53,"l. wsiad.",C$6:C53)</f>
        <v>0</v>
      </c>
      <c r="D55" s="100">
        <f>SUMIF($B$6:$B53,"l. wsiad.",D$6:D53)</f>
        <v>0</v>
      </c>
      <c r="E55" s="180">
        <f>SUMIF($B$6:$B53,"l. wsiad.",E$6:E53)</f>
        <v>11</v>
      </c>
      <c r="F55" s="179">
        <f>SUMIF($B$6:$B53,"l. wsiad.",F$6:F53)</f>
        <v>2</v>
      </c>
      <c r="G55" s="179">
        <f>SUMIF($B$6:$B53,"l. wsiad.",G$6:G53)</f>
        <v>3</v>
      </c>
      <c r="H55" s="179">
        <f>SUMIF($B$6:$B53,"l. wsiad.",H$6:H53)</f>
        <v>2</v>
      </c>
      <c r="I55" s="179">
        <f>SUMIF($B$6:$B53,"l. wsiad.",I$6:I53)</f>
        <v>1</v>
      </c>
      <c r="J55" s="179">
        <f>SUMIF($B$6:$B53,"l. wsiad.",J$6:J53)</f>
        <v>1</v>
      </c>
      <c r="K55" s="179">
        <f>SUMIF($B$6:$B53,"l. wsiad.",K$6:K53)</f>
        <v>1</v>
      </c>
      <c r="L55" s="92">
        <f>SUMIF($B$6:$B53,"l. wsiad.",L$6:L53)</f>
        <v>0</v>
      </c>
      <c r="M55" s="178">
        <f>SUMIF($B$6:$B53,"l. wsiad.",M$6:M53)</f>
        <v>1</v>
      </c>
      <c r="N55" s="180">
        <f>SUMIF($B$6:$B53,"l. wsiad.",N$6:N53)</f>
        <v>12</v>
      </c>
      <c r="O55" s="179">
        <f>SUMIF($B$6:$B53,"l. wsiad.",O$6:O53)</f>
        <v>5</v>
      </c>
      <c r="P55" s="179">
        <f>SUMIF($B$6:$B53,"l. wsiad.",P$6:P53)</f>
        <v>2</v>
      </c>
      <c r="Q55" s="179">
        <f>SUMIF($B$6:$B53,"l. wsiad.",Q$6:Q53)</f>
        <v>2</v>
      </c>
      <c r="R55" s="94">
        <f>SUMIF($B$6:$B53,"l. wsiad.",R$6:R53)</f>
        <v>2</v>
      </c>
      <c r="S55" s="181">
        <f>SUMIF($B$6:$B53,"l. wsiad.",S$6:S53)</f>
        <v>0</v>
      </c>
      <c r="T55" s="91">
        <f>SUMIF($B$6:$B53,"l. wsiad.",T$6:T53)</f>
        <v>0</v>
      </c>
      <c r="U55" s="91">
        <f>SUMIF($B$6:$B53,"l. wsiad.",U$6:U53)</f>
        <v>0</v>
      </c>
      <c r="V55" s="180">
        <f>SUMIF($B$6:$B53,"l. wsiad.",V$6:V53)</f>
        <v>1</v>
      </c>
      <c r="W55" s="179">
        <f>SUMIF($B$6:$B53,"l. wsiad.",W$6:W53)</f>
        <v>6</v>
      </c>
      <c r="X55" s="179">
        <f>SUMIF($B$6:$B53,"l. wsiad.",X$6:X53)</f>
        <v>0</v>
      </c>
      <c r="Y55" s="94">
        <f>SUMIF($B$6:$B53,"l. wsiad.",Y$6:Y53)</f>
        <v>1</v>
      </c>
      <c r="Z55" s="178">
        <f>SUMIF($B$6:$B53,"l. wsiad.",Z$6:Z53)</f>
        <v>0</v>
      </c>
      <c r="AA55" s="177"/>
      <c r="AB55" s="98" t="str">
        <f>"Σ: "&amp;SUM(C55:AA55)</f>
        <v>Σ: 53</v>
      </c>
      <c r="AE55" s="274" t="str">
        <f t="shared" si="0"/>
        <v>-</v>
      </c>
    </row>
    <row r="56" spans="1:31" x14ac:dyDescent="0.2">
      <c r="C56" s="176">
        <v>6</v>
      </c>
      <c r="D56" s="176">
        <v>11</v>
      </c>
      <c r="E56" s="176">
        <v>109</v>
      </c>
      <c r="F56" s="176">
        <v>560</v>
      </c>
      <c r="G56" s="176">
        <v>550</v>
      </c>
      <c r="H56" s="176">
        <v>94</v>
      </c>
      <c r="I56" s="176">
        <v>92</v>
      </c>
      <c r="J56" s="176">
        <v>58</v>
      </c>
      <c r="K56" s="176">
        <v>59</v>
      </c>
      <c r="L56" s="176">
        <v>48</v>
      </c>
      <c r="M56" s="176">
        <v>103</v>
      </c>
      <c r="N56" s="176">
        <v>62</v>
      </c>
      <c r="O56" s="176">
        <v>63</v>
      </c>
      <c r="P56" s="176">
        <v>50</v>
      </c>
      <c r="Q56" s="176">
        <v>51</v>
      </c>
      <c r="R56" s="176">
        <v>52</v>
      </c>
      <c r="S56" s="176">
        <v>67</v>
      </c>
      <c r="T56" s="176">
        <v>737</v>
      </c>
      <c r="U56" s="176">
        <v>670</v>
      </c>
      <c r="V56" s="176">
        <v>68</v>
      </c>
      <c r="W56" s="176">
        <v>69</v>
      </c>
      <c r="X56" s="176">
        <v>731</v>
      </c>
      <c r="Y56" s="176">
        <v>110</v>
      </c>
      <c r="Z56" s="176">
        <v>73</v>
      </c>
      <c r="AA56" s="176">
        <v>111</v>
      </c>
      <c r="AE56" s="276">
        <f>SUM(AE8:AE55)</f>
        <v>23</v>
      </c>
    </row>
  </sheetData>
  <mergeCells count="8">
    <mergeCell ref="A44:A46"/>
    <mergeCell ref="A50:A52"/>
    <mergeCell ref="A8:A10"/>
    <mergeCell ref="A14:A16"/>
    <mergeCell ref="A20:A22"/>
    <mergeCell ref="A26:A28"/>
    <mergeCell ref="A32:A34"/>
    <mergeCell ref="A38:A40"/>
  </mergeCells>
  <conditionalFormatting sqref="C8:AA8 N50:W50 L20 L26 L44 L50">
    <cfRule type="cellIs" dxfId="49" priority="22" operator="equal">
      <formula>$AC8</formula>
    </cfRule>
  </conditionalFormatting>
  <conditionalFormatting sqref="C14:AA14">
    <cfRule type="cellIs" dxfId="48" priority="21" operator="equal">
      <formula>$AC14</formula>
    </cfRule>
  </conditionalFormatting>
  <conditionalFormatting sqref="X20:AA20">
    <cfRule type="cellIs" dxfId="47" priority="20" operator="equal">
      <formula>$AC20</formula>
    </cfRule>
  </conditionalFormatting>
  <conditionalFormatting sqref="G26:K26 M26:X26">
    <cfRule type="cellIs" dxfId="46" priority="19" operator="equal">
      <formula>$AC26</formula>
    </cfRule>
  </conditionalFormatting>
  <conditionalFormatting sqref="X32:AA32">
    <cfRule type="cellIs" dxfId="45" priority="18" operator="equal">
      <formula>$AC32</formula>
    </cfRule>
  </conditionalFormatting>
  <conditionalFormatting sqref="X38">
    <cfRule type="cellIs" dxfId="44" priority="17" operator="equal">
      <formula>$AC38</formula>
    </cfRule>
  </conditionalFormatting>
  <conditionalFormatting sqref="X44">
    <cfRule type="cellIs" dxfId="43" priority="16" operator="equal">
      <formula>$AC44</formula>
    </cfRule>
  </conditionalFormatting>
  <conditionalFormatting sqref="X50:AA50">
    <cfRule type="cellIs" dxfId="42" priority="15" operator="equal">
      <formula>$AC50</formula>
    </cfRule>
  </conditionalFormatting>
  <conditionalFormatting sqref="C20:K20 M20:W20">
    <cfRule type="cellIs" dxfId="41" priority="14" operator="equal">
      <formula>$AC20</formula>
    </cfRule>
  </conditionalFormatting>
  <conditionalFormatting sqref="C32:K32 N32:W32">
    <cfRule type="cellIs" dxfId="40" priority="13" operator="equal">
      <formula>$AC32</formula>
    </cfRule>
  </conditionalFormatting>
  <conditionalFormatting sqref="C38:K38 N38:W38">
    <cfRule type="cellIs" dxfId="39" priority="12" operator="equal">
      <formula>$AC38</formula>
    </cfRule>
  </conditionalFormatting>
  <conditionalFormatting sqref="C44:K44 M44:W44">
    <cfRule type="cellIs" dxfId="38" priority="11" operator="equal">
      <formula>$AC44</formula>
    </cfRule>
  </conditionalFormatting>
  <conditionalFormatting sqref="C50:D50">
    <cfRule type="cellIs" dxfId="37" priority="10" operator="equal">
      <formula>$AC50</formula>
    </cfRule>
  </conditionalFormatting>
  <conditionalFormatting sqref="C26:F26">
    <cfRule type="cellIs" dxfId="36" priority="9" operator="equal">
      <formula>$AC26</formula>
    </cfRule>
  </conditionalFormatting>
  <conditionalFormatting sqref="Y26:AA26">
    <cfRule type="cellIs" dxfId="35" priority="8" operator="equal">
      <formula>$AC26</formula>
    </cfRule>
  </conditionalFormatting>
  <conditionalFormatting sqref="Y38:AA38">
    <cfRule type="cellIs" dxfId="34" priority="7" operator="equal">
      <formula>$AC38</formula>
    </cfRule>
  </conditionalFormatting>
  <conditionalFormatting sqref="Y44:AA44">
    <cfRule type="cellIs" dxfId="33" priority="6" operator="equal">
      <formula>$AC44</formula>
    </cfRule>
  </conditionalFormatting>
  <conditionalFormatting sqref="E50:K50 M50">
    <cfRule type="cellIs" dxfId="32" priority="5" operator="equal">
      <formula>$AC50</formula>
    </cfRule>
  </conditionalFormatting>
  <conditionalFormatting sqref="L38">
    <cfRule type="cellIs" dxfId="31" priority="4" operator="equal">
      <formula>$AC38</formula>
    </cfRule>
  </conditionalFormatting>
  <conditionalFormatting sqref="M38">
    <cfRule type="cellIs" dxfId="30" priority="3" operator="equal">
      <formula>$AC38</formula>
    </cfRule>
  </conditionalFormatting>
  <conditionalFormatting sqref="L32">
    <cfRule type="cellIs" dxfId="29" priority="2" operator="equal">
      <formula>$AC32</formula>
    </cfRule>
  </conditionalFormatting>
  <conditionalFormatting sqref="M32">
    <cfRule type="cellIs" dxfId="28" priority="1" operator="equal">
      <formula>$AC32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zoomScale="110" zoomScaleNormal="110" workbookViewId="0">
      <pane ySplit="5" topLeftCell="A6" activePane="bottomLeft" state="frozen"/>
      <selection activeCell="AB52" sqref="AB52"/>
      <selection pane="bottomLeft" activeCell="AS11" sqref="AS11"/>
    </sheetView>
  </sheetViews>
  <sheetFormatPr defaultRowHeight="15" x14ac:dyDescent="0.2"/>
  <cols>
    <col min="1" max="1" width="10.7109375" style="1" customWidth="1"/>
    <col min="2" max="2" width="7.7109375" style="1" customWidth="1"/>
    <col min="3" max="38" width="3" style="1" customWidth="1"/>
    <col min="39" max="39" width="14.140625" style="1" customWidth="1"/>
    <col min="40" max="40" width="11.28515625" style="1" hidden="1" customWidth="1"/>
    <col min="41" max="16384" width="9.140625" style="1"/>
  </cols>
  <sheetData>
    <row r="1" spans="1:42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5" t="s">
        <v>105</v>
      </c>
      <c r="Y1" s="5"/>
      <c r="Z1" s="5"/>
      <c r="AA1" s="5"/>
      <c r="AB1" s="6"/>
      <c r="AC1" s="6"/>
      <c r="AD1" s="3"/>
      <c r="AE1" s="3"/>
      <c r="AF1" s="3"/>
      <c r="AG1" s="3"/>
      <c r="AH1" s="3"/>
      <c r="AI1" s="3"/>
      <c r="AJ1" s="3"/>
      <c r="AK1" s="3"/>
      <c r="AL1" s="3"/>
      <c r="AM1" s="7"/>
      <c r="AP1" s="274"/>
    </row>
    <row r="2" spans="1:42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  <c r="X2" s="11"/>
      <c r="Y2" s="11"/>
      <c r="Z2" s="11"/>
      <c r="AA2" s="11"/>
      <c r="AB2" s="12"/>
      <c r="AC2" s="12"/>
      <c r="AD2" s="9"/>
      <c r="AE2" s="9"/>
      <c r="AF2" s="9"/>
      <c r="AG2" s="9"/>
      <c r="AH2" s="9"/>
      <c r="AI2" s="9"/>
      <c r="AJ2" s="9"/>
      <c r="AK2" s="9"/>
      <c r="AL2" s="9"/>
      <c r="AM2" s="13"/>
      <c r="AP2" s="274"/>
    </row>
    <row r="3" spans="1:42" ht="21.95" customHeight="1" thickBot="1" x14ac:dyDescent="0.25">
      <c r="A3" s="8" t="s">
        <v>0</v>
      </c>
      <c r="B3" s="14">
        <v>3</v>
      </c>
      <c r="C3" s="12" t="s">
        <v>104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9"/>
      <c r="O3" s="12"/>
      <c r="P3" s="12"/>
      <c r="Q3" s="12"/>
      <c r="R3" s="12"/>
      <c r="S3" s="9"/>
      <c r="T3" s="9"/>
      <c r="U3" s="9"/>
      <c r="V3" s="9"/>
      <c r="W3" s="10"/>
      <c r="X3" s="15" t="s">
        <v>103</v>
      </c>
      <c r="Y3" s="15"/>
      <c r="Z3" s="15"/>
      <c r="AA3" s="15"/>
      <c r="AB3" s="12"/>
      <c r="AC3" s="12"/>
      <c r="AD3" s="9"/>
      <c r="AE3" s="9"/>
      <c r="AF3" s="9"/>
      <c r="AG3" s="9"/>
      <c r="AH3" s="9"/>
      <c r="AI3" s="9"/>
      <c r="AJ3" s="9"/>
      <c r="AK3" s="9"/>
      <c r="AL3" s="9"/>
      <c r="AM3" s="13"/>
      <c r="AP3" s="274"/>
    </row>
    <row r="4" spans="1:42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9"/>
      <c r="O4" s="18"/>
      <c r="P4" s="18"/>
      <c r="Q4" s="18"/>
      <c r="R4" s="18"/>
      <c r="S4" s="19"/>
      <c r="T4" s="19"/>
      <c r="U4" s="19"/>
      <c r="V4" s="19"/>
      <c r="W4" s="20"/>
      <c r="X4" s="21"/>
      <c r="Y4" s="21"/>
      <c r="Z4" s="21"/>
      <c r="AA4" s="21"/>
      <c r="AB4" s="18"/>
      <c r="AC4" s="18"/>
      <c r="AD4" s="19"/>
      <c r="AE4" s="19"/>
      <c r="AF4" s="19"/>
      <c r="AG4" s="19"/>
      <c r="AH4" s="19"/>
      <c r="AI4" s="19"/>
      <c r="AJ4" s="19"/>
      <c r="AK4" s="19"/>
      <c r="AL4" s="19"/>
      <c r="AM4" s="22"/>
      <c r="AP4" s="274"/>
    </row>
    <row r="5" spans="1:42" ht="117" customHeight="1" thickBot="1" x14ac:dyDescent="0.25">
      <c r="A5" s="47" t="s">
        <v>53</v>
      </c>
      <c r="B5" s="32" t="s">
        <v>1</v>
      </c>
      <c r="C5" s="263" t="s">
        <v>37</v>
      </c>
      <c r="D5" s="36" t="s">
        <v>36</v>
      </c>
      <c r="E5" s="41" t="s">
        <v>34</v>
      </c>
      <c r="F5" s="42" t="s">
        <v>34</v>
      </c>
      <c r="G5" s="42" t="s">
        <v>35</v>
      </c>
      <c r="H5" s="42" t="s">
        <v>34</v>
      </c>
      <c r="I5" s="42" t="s">
        <v>34</v>
      </c>
      <c r="J5" s="264" t="s">
        <v>39</v>
      </c>
      <c r="K5" s="36" t="s">
        <v>41</v>
      </c>
      <c r="L5" s="36" t="s">
        <v>42</v>
      </c>
      <c r="M5" s="36" t="s">
        <v>32</v>
      </c>
      <c r="N5" s="45" t="s">
        <v>30</v>
      </c>
      <c r="O5" s="46" t="s">
        <v>31</v>
      </c>
      <c r="P5" s="46" t="s">
        <v>30</v>
      </c>
      <c r="Q5" s="33" t="s">
        <v>43</v>
      </c>
      <c r="R5" s="36" t="s">
        <v>44</v>
      </c>
      <c r="S5" s="36" t="s">
        <v>45</v>
      </c>
      <c r="T5" s="32" t="s">
        <v>24</v>
      </c>
      <c r="U5" s="263" t="s">
        <v>102</v>
      </c>
      <c r="V5" s="33" t="s">
        <v>26</v>
      </c>
      <c r="W5" s="36" t="s">
        <v>27</v>
      </c>
      <c r="X5" s="36" t="s">
        <v>28</v>
      </c>
      <c r="Y5" s="36" t="s">
        <v>101</v>
      </c>
      <c r="Z5" s="36" t="s">
        <v>82</v>
      </c>
      <c r="AA5" s="36" t="s">
        <v>100</v>
      </c>
      <c r="AB5" s="36" t="s">
        <v>84</v>
      </c>
      <c r="AC5" s="262" t="s">
        <v>85</v>
      </c>
      <c r="AD5" s="224" t="s">
        <v>86</v>
      </c>
      <c r="AE5" s="261" t="s">
        <v>46</v>
      </c>
      <c r="AF5" s="261" t="s">
        <v>12</v>
      </c>
      <c r="AG5" s="261" t="s">
        <v>13</v>
      </c>
      <c r="AH5" s="261" t="s">
        <v>14</v>
      </c>
      <c r="AI5" s="261" t="s">
        <v>47</v>
      </c>
      <c r="AJ5" s="261" t="s">
        <v>20</v>
      </c>
      <c r="AK5" s="261" t="s">
        <v>19</v>
      </c>
      <c r="AL5" s="260" t="s">
        <v>15</v>
      </c>
      <c r="AM5" s="65" t="s">
        <v>54</v>
      </c>
      <c r="AN5" s="23" t="s">
        <v>2</v>
      </c>
      <c r="AP5" s="275" t="s">
        <v>106</v>
      </c>
    </row>
    <row r="6" spans="1:42" ht="15.6" customHeight="1" x14ac:dyDescent="0.2">
      <c r="A6" s="48"/>
      <c r="B6" s="30" t="s">
        <v>3</v>
      </c>
      <c r="C6" s="186"/>
      <c r="D6" s="53" t="s">
        <v>65</v>
      </c>
      <c r="E6" s="258" t="s">
        <v>65</v>
      </c>
      <c r="F6" s="56" t="s">
        <v>65</v>
      </c>
      <c r="G6" s="56" t="s">
        <v>65</v>
      </c>
      <c r="H6" s="56" t="s">
        <v>65</v>
      </c>
      <c r="I6" s="56" t="s">
        <v>65</v>
      </c>
      <c r="J6" s="257" t="s">
        <v>65</v>
      </c>
      <c r="K6" s="53" t="s">
        <v>65</v>
      </c>
      <c r="L6" s="53" t="s">
        <v>65</v>
      </c>
      <c r="M6" s="53" t="s">
        <v>65</v>
      </c>
      <c r="N6" s="54" t="s">
        <v>65</v>
      </c>
      <c r="O6" s="55" t="s">
        <v>65</v>
      </c>
      <c r="P6" s="55" t="s">
        <v>65</v>
      </c>
      <c r="Q6" s="52" t="s">
        <v>65</v>
      </c>
      <c r="R6" s="53" t="s">
        <v>65</v>
      </c>
      <c r="S6" s="53" t="s">
        <v>65</v>
      </c>
      <c r="T6" s="256" t="s">
        <v>65</v>
      </c>
      <c r="U6" s="255" t="s">
        <v>65</v>
      </c>
      <c r="V6" s="52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212">
        <v>0</v>
      </c>
      <c r="AE6" s="254" t="s">
        <v>65</v>
      </c>
      <c r="AF6" s="254" t="s">
        <v>65</v>
      </c>
      <c r="AG6" s="254" t="s">
        <v>65</v>
      </c>
      <c r="AH6" s="254" t="s">
        <v>65</v>
      </c>
      <c r="AI6" s="254" t="s">
        <v>65</v>
      </c>
      <c r="AJ6" s="254" t="s">
        <v>65</v>
      </c>
      <c r="AK6" s="254" t="s">
        <v>65</v>
      </c>
      <c r="AL6" s="253" t="s">
        <v>65</v>
      </c>
      <c r="AM6" s="66" t="s">
        <v>8</v>
      </c>
      <c r="AN6" s="24"/>
      <c r="AP6" s="274" t="str">
        <f t="shared" ref="AP6:AP7" si="0">IF($B5="l. wsiad.",SUM(C5:J5,AC6),"-")</f>
        <v>-</v>
      </c>
    </row>
    <row r="7" spans="1:42" ht="15.6" customHeight="1" x14ac:dyDescent="0.2">
      <c r="A7" s="49">
        <v>8.3000000000000007</v>
      </c>
      <c r="B7" s="31" t="s">
        <v>4</v>
      </c>
      <c r="C7" s="211" t="s">
        <v>65</v>
      </c>
      <c r="D7" s="60" t="s">
        <v>65</v>
      </c>
      <c r="E7" s="63" t="s">
        <v>65</v>
      </c>
      <c r="F7" s="64" t="s">
        <v>65</v>
      </c>
      <c r="G7" s="64" t="s">
        <v>65</v>
      </c>
      <c r="H7" s="64" t="s">
        <v>65</v>
      </c>
      <c r="I7" s="64" t="s">
        <v>65</v>
      </c>
      <c r="J7" s="59" t="s">
        <v>65</v>
      </c>
      <c r="K7" s="60" t="s">
        <v>65</v>
      </c>
      <c r="L7" s="60" t="s">
        <v>65</v>
      </c>
      <c r="M7" s="60" t="s">
        <v>65</v>
      </c>
      <c r="N7" s="61" t="s">
        <v>65</v>
      </c>
      <c r="O7" s="62" t="s">
        <v>65</v>
      </c>
      <c r="P7" s="62" t="s">
        <v>65</v>
      </c>
      <c r="Q7" s="59" t="s">
        <v>65</v>
      </c>
      <c r="R7" s="60" t="s">
        <v>65</v>
      </c>
      <c r="S7" s="60" t="s">
        <v>65</v>
      </c>
      <c r="T7" s="252" t="s">
        <v>65</v>
      </c>
      <c r="U7" s="211">
        <v>0</v>
      </c>
      <c r="V7" s="59">
        <v>0</v>
      </c>
      <c r="W7" s="60">
        <v>0</v>
      </c>
      <c r="X7" s="60">
        <v>0</v>
      </c>
      <c r="Y7" s="60">
        <v>0</v>
      </c>
      <c r="Z7" s="60">
        <v>0</v>
      </c>
      <c r="AA7" s="60">
        <v>0</v>
      </c>
      <c r="AB7" s="60">
        <v>0</v>
      </c>
      <c r="AC7" s="60">
        <v>0</v>
      </c>
      <c r="AD7" s="210"/>
      <c r="AE7" s="251" t="s">
        <v>65</v>
      </c>
      <c r="AF7" s="251" t="s">
        <v>65</v>
      </c>
      <c r="AG7" s="251" t="s">
        <v>65</v>
      </c>
      <c r="AH7" s="251" t="s">
        <v>65</v>
      </c>
      <c r="AI7" s="251" t="s">
        <v>65</v>
      </c>
      <c r="AJ7" s="251" t="s">
        <v>65</v>
      </c>
      <c r="AK7" s="251" t="s">
        <v>65</v>
      </c>
      <c r="AL7" s="250"/>
      <c r="AM7" s="67">
        <f>SUM(C7:AL7)</f>
        <v>0</v>
      </c>
      <c r="AN7" s="25"/>
      <c r="AP7" s="274" t="str">
        <f t="shared" si="0"/>
        <v>-</v>
      </c>
    </row>
    <row r="8" spans="1:42" ht="15.6" customHeight="1" x14ac:dyDescent="0.2">
      <c r="A8" s="272" t="s">
        <v>99</v>
      </c>
      <c r="B8" s="29" t="s">
        <v>5</v>
      </c>
      <c r="C8" s="161" t="s">
        <v>65</v>
      </c>
      <c r="D8" s="74" t="s">
        <v>65</v>
      </c>
      <c r="E8" s="75" t="s">
        <v>65</v>
      </c>
      <c r="F8" s="249" t="s">
        <v>65</v>
      </c>
      <c r="G8" s="249" t="s">
        <v>65</v>
      </c>
      <c r="H8" s="249" t="s">
        <v>65</v>
      </c>
      <c r="I8" s="76" t="s">
        <v>65</v>
      </c>
      <c r="J8" s="73" t="s">
        <v>65</v>
      </c>
      <c r="K8" s="247" t="s">
        <v>65</v>
      </c>
      <c r="L8" s="247" t="s">
        <v>65</v>
      </c>
      <c r="M8" s="74" t="s">
        <v>65</v>
      </c>
      <c r="N8" s="71" t="s">
        <v>65</v>
      </c>
      <c r="O8" s="248" t="s">
        <v>65</v>
      </c>
      <c r="P8" s="72" t="s">
        <v>65</v>
      </c>
      <c r="Q8" s="73" t="s">
        <v>65</v>
      </c>
      <c r="R8" s="247" t="s">
        <v>65</v>
      </c>
      <c r="S8" s="74" t="s">
        <v>65</v>
      </c>
      <c r="T8" s="74" t="s">
        <v>65</v>
      </c>
      <c r="U8" s="73">
        <f>U7</f>
        <v>0</v>
      </c>
      <c r="V8" s="73">
        <f t="shared" ref="V8:AD8" si="1">U8-V6+V7</f>
        <v>0</v>
      </c>
      <c r="W8" s="247">
        <f t="shared" si="1"/>
        <v>0</v>
      </c>
      <c r="X8" s="247">
        <f t="shared" si="1"/>
        <v>0</v>
      </c>
      <c r="Y8" s="247">
        <f t="shared" si="1"/>
        <v>0</v>
      </c>
      <c r="Z8" s="247">
        <f t="shared" si="1"/>
        <v>0</v>
      </c>
      <c r="AA8" s="247">
        <f t="shared" si="1"/>
        <v>0</v>
      </c>
      <c r="AB8" s="247">
        <f t="shared" si="1"/>
        <v>0</v>
      </c>
      <c r="AC8" s="247">
        <f t="shared" si="1"/>
        <v>0</v>
      </c>
      <c r="AD8" s="74">
        <f t="shared" si="1"/>
        <v>0</v>
      </c>
      <c r="AE8" s="77" t="s">
        <v>65</v>
      </c>
      <c r="AF8" s="246" t="s">
        <v>65</v>
      </c>
      <c r="AG8" s="246" t="s">
        <v>65</v>
      </c>
      <c r="AH8" s="246" t="s">
        <v>65</v>
      </c>
      <c r="AI8" s="246" t="s">
        <v>65</v>
      </c>
      <c r="AJ8" s="246" t="s">
        <v>65</v>
      </c>
      <c r="AK8" s="246" t="s">
        <v>65</v>
      </c>
      <c r="AL8" s="246" t="s">
        <v>65</v>
      </c>
      <c r="AM8" s="68"/>
      <c r="AN8" s="26">
        <f>MAX(C8:AL8)</f>
        <v>0</v>
      </c>
      <c r="AP8" s="274">
        <f>IF($B7="l. wsiad.",SUM(C7:J7,AC8),"-")</f>
        <v>0</v>
      </c>
    </row>
    <row r="9" spans="1:42" ht="15.6" customHeight="1" x14ac:dyDescent="0.25">
      <c r="A9" s="273"/>
      <c r="B9" s="200" t="s">
        <v>6</v>
      </c>
      <c r="C9" s="129"/>
      <c r="D9" s="125"/>
      <c r="E9" s="122"/>
      <c r="F9" s="123"/>
      <c r="G9" s="167" t="s">
        <v>65</v>
      </c>
      <c r="H9" s="123"/>
      <c r="I9" s="123"/>
      <c r="J9" s="124" t="s">
        <v>65</v>
      </c>
      <c r="K9" s="125"/>
      <c r="L9" s="125"/>
      <c r="M9" s="125"/>
      <c r="N9" s="126"/>
      <c r="O9" s="127" t="s">
        <v>65</v>
      </c>
      <c r="P9" s="128"/>
      <c r="Q9" s="129"/>
      <c r="R9" s="125"/>
      <c r="S9" s="125"/>
      <c r="T9" s="242"/>
      <c r="U9" s="124" t="s">
        <v>65</v>
      </c>
      <c r="V9" s="129"/>
      <c r="W9" s="125"/>
      <c r="X9" s="130">
        <v>8.34</v>
      </c>
      <c r="Y9" s="125"/>
      <c r="Z9" s="125"/>
      <c r="AA9" s="125"/>
      <c r="AB9" s="125"/>
      <c r="AC9" s="130">
        <v>8.4</v>
      </c>
      <c r="AD9" s="245">
        <v>8.41</v>
      </c>
      <c r="AE9" s="241" t="s">
        <v>65</v>
      </c>
      <c r="AF9" s="240"/>
      <c r="AG9" s="240"/>
      <c r="AH9" s="241" t="s">
        <v>65</v>
      </c>
      <c r="AI9" s="240"/>
      <c r="AJ9" s="240"/>
      <c r="AK9" s="240"/>
      <c r="AL9" s="244" t="s">
        <v>65</v>
      </c>
      <c r="AM9" s="69">
        <v>0.11</v>
      </c>
      <c r="AN9" s="25"/>
      <c r="AP9" s="274" t="str">
        <f t="shared" ref="AP9:AP56" si="2">IF($B8="l. wsiad.",SUM(C8:J8,AC9),"-")</f>
        <v>-</v>
      </c>
    </row>
    <row r="10" spans="1:42" ht="15.6" customHeight="1" x14ac:dyDescent="0.25">
      <c r="A10" s="273"/>
      <c r="B10" s="200" t="s">
        <v>7</v>
      </c>
      <c r="C10" s="243" t="s">
        <v>65</v>
      </c>
      <c r="D10" s="125"/>
      <c r="E10" s="122"/>
      <c r="F10" s="123"/>
      <c r="G10" s="167" t="s">
        <v>65</v>
      </c>
      <c r="H10" s="123"/>
      <c r="I10" s="123"/>
      <c r="J10" s="124" t="s">
        <v>65</v>
      </c>
      <c r="K10" s="125"/>
      <c r="L10" s="125"/>
      <c r="M10" s="125"/>
      <c r="N10" s="126"/>
      <c r="O10" s="127" t="s">
        <v>65</v>
      </c>
      <c r="P10" s="128"/>
      <c r="Q10" s="129"/>
      <c r="R10" s="125"/>
      <c r="S10" s="125"/>
      <c r="T10" s="242"/>
      <c r="U10" s="124">
        <v>8.3000000000000007</v>
      </c>
      <c r="V10" s="129"/>
      <c r="W10" s="125"/>
      <c r="X10" s="130">
        <v>8.34</v>
      </c>
      <c r="Y10" s="125"/>
      <c r="Z10" s="125"/>
      <c r="AA10" s="125"/>
      <c r="AB10" s="125"/>
      <c r="AC10" s="130">
        <v>8.4</v>
      </c>
      <c r="AD10" s="242"/>
      <c r="AE10" s="241" t="s">
        <v>65</v>
      </c>
      <c r="AF10" s="240"/>
      <c r="AG10" s="240"/>
      <c r="AH10" s="241" t="s">
        <v>65</v>
      </c>
      <c r="AI10" s="240"/>
      <c r="AJ10" s="240"/>
      <c r="AK10" s="240"/>
      <c r="AL10" s="239"/>
      <c r="AM10" s="68"/>
      <c r="AN10" s="27"/>
      <c r="AP10" s="274" t="str">
        <f t="shared" si="2"/>
        <v>-</v>
      </c>
    </row>
    <row r="11" spans="1:42" ht="15.6" customHeight="1" thickBot="1" x14ac:dyDescent="0.25">
      <c r="A11" s="50">
        <v>140</v>
      </c>
      <c r="B11" s="34" t="s">
        <v>9</v>
      </c>
      <c r="C11" s="35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7"/>
      <c r="AJ11" s="237"/>
      <c r="AK11" s="237"/>
      <c r="AL11" s="236"/>
      <c r="AM11" s="70"/>
      <c r="AN11" s="28"/>
      <c r="AP11" s="274" t="str">
        <f t="shared" si="2"/>
        <v>-</v>
      </c>
    </row>
    <row r="12" spans="1:42" x14ac:dyDescent="0.2">
      <c r="A12" s="48"/>
      <c r="B12" s="30" t="s">
        <v>3</v>
      </c>
      <c r="C12" s="186"/>
      <c r="D12" s="53">
        <v>0</v>
      </c>
      <c r="E12" s="258">
        <v>0</v>
      </c>
      <c r="F12" s="56">
        <v>0</v>
      </c>
      <c r="G12" s="56">
        <v>0</v>
      </c>
      <c r="H12" s="56">
        <v>0</v>
      </c>
      <c r="I12" s="56">
        <v>0</v>
      </c>
      <c r="J12" s="257">
        <v>0</v>
      </c>
      <c r="K12" s="53">
        <v>1</v>
      </c>
      <c r="L12" s="53">
        <v>2</v>
      </c>
      <c r="M12" s="53">
        <v>2</v>
      </c>
      <c r="N12" s="54" t="s">
        <v>65</v>
      </c>
      <c r="O12" s="55" t="s">
        <v>65</v>
      </c>
      <c r="P12" s="55" t="s">
        <v>65</v>
      </c>
      <c r="Q12" s="52">
        <v>0</v>
      </c>
      <c r="R12" s="53">
        <v>0</v>
      </c>
      <c r="S12" s="271">
        <v>2</v>
      </c>
      <c r="T12" s="270">
        <v>4</v>
      </c>
      <c r="U12" s="255">
        <v>1</v>
      </c>
      <c r="V12" s="52" t="s">
        <v>65</v>
      </c>
      <c r="W12" s="53" t="s">
        <v>65</v>
      </c>
      <c r="X12" s="53" t="s">
        <v>65</v>
      </c>
      <c r="Y12" s="53" t="s">
        <v>65</v>
      </c>
      <c r="Z12" s="53" t="s">
        <v>65</v>
      </c>
      <c r="AA12" s="53" t="s">
        <v>65</v>
      </c>
      <c r="AB12" s="53" t="s">
        <v>65</v>
      </c>
      <c r="AC12" s="53" t="s">
        <v>65</v>
      </c>
      <c r="AD12" s="212" t="s">
        <v>65</v>
      </c>
      <c r="AE12" s="254" t="s">
        <v>65</v>
      </c>
      <c r="AF12" s="254" t="s">
        <v>65</v>
      </c>
      <c r="AG12" s="254" t="s">
        <v>65</v>
      </c>
      <c r="AH12" s="254" t="s">
        <v>65</v>
      </c>
      <c r="AI12" s="254" t="s">
        <v>65</v>
      </c>
      <c r="AJ12" s="254" t="s">
        <v>65</v>
      </c>
      <c r="AK12" s="254" t="s">
        <v>65</v>
      </c>
      <c r="AL12" s="253" t="s">
        <v>65</v>
      </c>
      <c r="AM12" s="66" t="s">
        <v>8</v>
      </c>
      <c r="AN12" s="24"/>
      <c r="AP12" s="274" t="str">
        <f t="shared" si="2"/>
        <v>-</v>
      </c>
    </row>
    <row r="13" spans="1:42" x14ac:dyDescent="0.2">
      <c r="A13" s="49">
        <v>9.3000000000000007</v>
      </c>
      <c r="B13" s="31" t="s">
        <v>4</v>
      </c>
      <c r="C13" s="211">
        <v>2</v>
      </c>
      <c r="D13" s="60">
        <v>0</v>
      </c>
      <c r="E13" s="63">
        <v>0</v>
      </c>
      <c r="F13" s="64">
        <v>0</v>
      </c>
      <c r="G13" s="64">
        <v>1</v>
      </c>
      <c r="H13" s="64">
        <v>0</v>
      </c>
      <c r="I13" s="64">
        <v>0</v>
      </c>
      <c r="J13" s="59">
        <v>3</v>
      </c>
      <c r="K13" s="60">
        <v>0</v>
      </c>
      <c r="L13" s="60">
        <v>5</v>
      </c>
      <c r="M13" s="60">
        <v>1</v>
      </c>
      <c r="N13" s="61" t="s">
        <v>65</v>
      </c>
      <c r="O13" s="62" t="s">
        <v>65</v>
      </c>
      <c r="P13" s="62" t="s">
        <v>65</v>
      </c>
      <c r="Q13" s="59">
        <v>0</v>
      </c>
      <c r="R13" s="60">
        <v>0</v>
      </c>
      <c r="S13" s="269">
        <v>0</v>
      </c>
      <c r="T13" s="268">
        <v>0</v>
      </c>
      <c r="U13" s="211" t="s">
        <v>65</v>
      </c>
      <c r="V13" s="59" t="s">
        <v>65</v>
      </c>
      <c r="W13" s="60" t="s">
        <v>65</v>
      </c>
      <c r="X13" s="60" t="s">
        <v>65</v>
      </c>
      <c r="Y13" s="60" t="s">
        <v>65</v>
      </c>
      <c r="Z13" s="60" t="s">
        <v>65</v>
      </c>
      <c r="AA13" s="60" t="s">
        <v>65</v>
      </c>
      <c r="AB13" s="60" t="s">
        <v>65</v>
      </c>
      <c r="AC13" s="60" t="s">
        <v>65</v>
      </c>
      <c r="AD13" s="210"/>
      <c r="AE13" s="251" t="s">
        <v>65</v>
      </c>
      <c r="AF13" s="251" t="s">
        <v>65</v>
      </c>
      <c r="AG13" s="251" t="s">
        <v>65</v>
      </c>
      <c r="AH13" s="251" t="s">
        <v>65</v>
      </c>
      <c r="AI13" s="251" t="s">
        <v>65</v>
      </c>
      <c r="AJ13" s="251" t="s">
        <v>65</v>
      </c>
      <c r="AK13" s="251" t="s">
        <v>65</v>
      </c>
      <c r="AL13" s="250"/>
      <c r="AM13" s="67">
        <f>SUM(C13:AL13)</f>
        <v>12</v>
      </c>
      <c r="AN13" s="25"/>
      <c r="AP13" s="274" t="str">
        <f t="shared" si="2"/>
        <v>-</v>
      </c>
    </row>
    <row r="14" spans="1:42" x14ac:dyDescent="0.2">
      <c r="A14" s="272" t="s">
        <v>98</v>
      </c>
      <c r="B14" s="29" t="s">
        <v>5</v>
      </c>
      <c r="C14" s="161">
        <f>C13</f>
        <v>2</v>
      </c>
      <c r="D14" s="74">
        <f t="shared" ref="D14:M14" si="3">C14-D12+D13</f>
        <v>2</v>
      </c>
      <c r="E14" s="75">
        <f t="shared" si="3"/>
        <v>2</v>
      </c>
      <c r="F14" s="249">
        <f t="shared" si="3"/>
        <v>2</v>
      </c>
      <c r="G14" s="249">
        <f t="shared" si="3"/>
        <v>3</v>
      </c>
      <c r="H14" s="249">
        <f t="shared" si="3"/>
        <v>3</v>
      </c>
      <c r="I14" s="76">
        <f t="shared" si="3"/>
        <v>3</v>
      </c>
      <c r="J14" s="73">
        <f t="shared" si="3"/>
        <v>6</v>
      </c>
      <c r="K14" s="247">
        <f t="shared" si="3"/>
        <v>5</v>
      </c>
      <c r="L14" s="247">
        <f t="shared" si="3"/>
        <v>8</v>
      </c>
      <c r="M14" s="74">
        <f t="shared" si="3"/>
        <v>7</v>
      </c>
      <c r="N14" s="71" t="s">
        <v>65</v>
      </c>
      <c r="O14" s="248" t="s">
        <v>65</v>
      </c>
      <c r="P14" s="72" t="s">
        <v>65</v>
      </c>
      <c r="Q14" s="73">
        <f>M14-Q12+Q13</f>
        <v>7</v>
      </c>
      <c r="R14" s="247">
        <f>Q14-R12+R13</f>
        <v>7</v>
      </c>
      <c r="S14" s="247">
        <f>R14-S12+S13</f>
        <v>5</v>
      </c>
      <c r="T14" s="247">
        <f>S14-T12+T13</f>
        <v>1</v>
      </c>
      <c r="U14" s="73">
        <f>T14-U12</f>
        <v>0</v>
      </c>
      <c r="V14" s="73" t="s">
        <v>65</v>
      </c>
      <c r="W14" s="247" t="s">
        <v>65</v>
      </c>
      <c r="X14" s="247" t="s">
        <v>65</v>
      </c>
      <c r="Y14" s="247" t="s">
        <v>65</v>
      </c>
      <c r="Z14" s="247" t="s">
        <v>65</v>
      </c>
      <c r="AA14" s="247" t="s">
        <v>65</v>
      </c>
      <c r="AB14" s="247" t="s">
        <v>65</v>
      </c>
      <c r="AC14" s="247" t="s">
        <v>65</v>
      </c>
      <c r="AD14" s="74" t="s">
        <v>65</v>
      </c>
      <c r="AE14" s="77" t="s">
        <v>65</v>
      </c>
      <c r="AF14" s="246" t="s">
        <v>65</v>
      </c>
      <c r="AG14" s="246" t="s">
        <v>65</v>
      </c>
      <c r="AH14" s="246" t="s">
        <v>65</v>
      </c>
      <c r="AI14" s="246" t="s">
        <v>65</v>
      </c>
      <c r="AJ14" s="246" t="s">
        <v>65</v>
      </c>
      <c r="AK14" s="246" t="s">
        <v>65</v>
      </c>
      <c r="AL14" s="246" t="s">
        <v>65</v>
      </c>
      <c r="AM14" s="68"/>
      <c r="AN14" s="26">
        <f>MAX(C14:AL14)</f>
        <v>8</v>
      </c>
      <c r="AP14" s="274">
        <f t="shared" si="2"/>
        <v>6</v>
      </c>
    </row>
    <row r="15" spans="1:42" ht="15.75" x14ac:dyDescent="0.25">
      <c r="A15" s="273"/>
      <c r="B15" s="200" t="s">
        <v>6</v>
      </c>
      <c r="C15" s="129"/>
      <c r="D15" s="125"/>
      <c r="E15" s="122"/>
      <c r="F15" s="123"/>
      <c r="G15" s="167">
        <v>9.39</v>
      </c>
      <c r="H15" s="123"/>
      <c r="I15" s="123"/>
      <c r="J15" s="124">
        <v>9.43</v>
      </c>
      <c r="K15" s="125"/>
      <c r="L15" s="125"/>
      <c r="M15" s="125"/>
      <c r="N15" s="126"/>
      <c r="O15" s="127" t="s">
        <v>65</v>
      </c>
      <c r="P15" s="128"/>
      <c r="Q15" s="129"/>
      <c r="R15" s="125"/>
      <c r="S15" s="267"/>
      <c r="T15" s="266"/>
      <c r="U15" s="124">
        <v>9.58</v>
      </c>
      <c r="V15" s="129"/>
      <c r="W15" s="125"/>
      <c r="X15" s="130" t="s">
        <v>65</v>
      </c>
      <c r="Y15" s="125"/>
      <c r="Z15" s="125"/>
      <c r="AA15" s="125"/>
      <c r="AB15" s="125"/>
      <c r="AC15" s="130" t="s">
        <v>65</v>
      </c>
      <c r="AD15" s="245" t="s">
        <v>65</v>
      </c>
      <c r="AE15" s="241" t="s">
        <v>65</v>
      </c>
      <c r="AF15" s="240"/>
      <c r="AG15" s="240"/>
      <c r="AH15" s="241" t="s">
        <v>65</v>
      </c>
      <c r="AI15" s="240"/>
      <c r="AJ15" s="240"/>
      <c r="AK15" s="240"/>
      <c r="AL15" s="244" t="s">
        <v>65</v>
      </c>
      <c r="AM15" s="69">
        <v>0.28000000000000003</v>
      </c>
      <c r="AN15" s="25"/>
      <c r="AP15" s="274" t="str">
        <f t="shared" si="2"/>
        <v>-</v>
      </c>
    </row>
    <row r="16" spans="1:42" ht="15.75" x14ac:dyDescent="0.25">
      <c r="A16" s="273"/>
      <c r="B16" s="200" t="s">
        <v>7</v>
      </c>
      <c r="C16" s="243">
        <v>9.3000000000000007</v>
      </c>
      <c r="D16" s="125"/>
      <c r="E16" s="122"/>
      <c r="F16" s="123"/>
      <c r="G16" s="167">
        <v>9.39</v>
      </c>
      <c r="H16" s="123"/>
      <c r="I16" s="123"/>
      <c r="J16" s="124">
        <v>9.43</v>
      </c>
      <c r="K16" s="125"/>
      <c r="L16" s="125"/>
      <c r="M16" s="125"/>
      <c r="N16" s="126"/>
      <c r="O16" s="127" t="s">
        <v>65</v>
      </c>
      <c r="P16" s="128"/>
      <c r="Q16" s="129"/>
      <c r="R16" s="125"/>
      <c r="S16" s="267"/>
      <c r="T16" s="266"/>
      <c r="U16" s="124" t="s">
        <v>65</v>
      </c>
      <c r="V16" s="129"/>
      <c r="W16" s="125"/>
      <c r="X16" s="130" t="s">
        <v>65</v>
      </c>
      <c r="Y16" s="125"/>
      <c r="Z16" s="125"/>
      <c r="AA16" s="125"/>
      <c r="AB16" s="125"/>
      <c r="AC16" s="130" t="s">
        <v>65</v>
      </c>
      <c r="AD16" s="242"/>
      <c r="AE16" s="241" t="s">
        <v>65</v>
      </c>
      <c r="AF16" s="240"/>
      <c r="AG16" s="240"/>
      <c r="AH16" s="241" t="s">
        <v>65</v>
      </c>
      <c r="AI16" s="240"/>
      <c r="AJ16" s="240"/>
      <c r="AK16" s="240"/>
      <c r="AL16" s="239"/>
      <c r="AM16" s="68"/>
      <c r="AN16" s="27"/>
      <c r="AP16" s="274" t="str">
        <f t="shared" si="2"/>
        <v>-</v>
      </c>
    </row>
    <row r="17" spans="1:42" ht="15.75" thickBot="1" x14ac:dyDescent="0.25">
      <c r="A17" s="50">
        <v>140</v>
      </c>
      <c r="B17" s="34" t="s">
        <v>9</v>
      </c>
      <c r="C17" s="35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7"/>
      <c r="AJ17" s="237"/>
      <c r="AK17" s="237"/>
      <c r="AL17" s="236"/>
      <c r="AM17" s="70"/>
      <c r="AN17" s="28"/>
      <c r="AP17" s="274" t="str">
        <f t="shared" si="2"/>
        <v>-</v>
      </c>
    </row>
    <row r="18" spans="1:42" x14ac:dyDescent="0.2">
      <c r="A18" s="48"/>
      <c r="B18" s="30" t="s">
        <v>3</v>
      </c>
      <c r="C18" s="186"/>
      <c r="D18" s="53" t="s">
        <v>65</v>
      </c>
      <c r="E18" s="258" t="s">
        <v>65</v>
      </c>
      <c r="F18" s="56" t="s">
        <v>65</v>
      </c>
      <c r="G18" s="56" t="s">
        <v>65</v>
      </c>
      <c r="H18" s="56" t="s">
        <v>65</v>
      </c>
      <c r="I18" s="56" t="s">
        <v>65</v>
      </c>
      <c r="J18" s="257" t="s">
        <v>65</v>
      </c>
      <c r="K18" s="53">
        <v>0</v>
      </c>
      <c r="L18" s="53">
        <v>0</v>
      </c>
      <c r="M18" s="53">
        <v>0</v>
      </c>
      <c r="N18" s="54" t="s">
        <v>65</v>
      </c>
      <c r="O18" s="55" t="s">
        <v>65</v>
      </c>
      <c r="P18" s="55" t="s">
        <v>65</v>
      </c>
      <c r="Q18" s="52">
        <v>1</v>
      </c>
      <c r="R18" s="53">
        <v>1</v>
      </c>
      <c r="S18" s="53">
        <v>2</v>
      </c>
      <c r="T18" s="256">
        <v>1</v>
      </c>
      <c r="U18" s="255">
        <v>1</v>
      </c>
      <c r="V18" s="52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2</v>
      </c>
      <c r="AD18" s="212">
        <v>2</v>
      </c>
      <c r="AE18" s="254" t="s">
        <v>65</v>
      </c>
      <c r="AF18" s="254" t="s">
        <v>65</v>
      </c>
      <c r="AG18" s="254" t="s">
        <v>65</v>
      </c>
      <c r="AH18" s="254" t="s">
        <v>65</v>
      </c>
      <c r="AI18" s="254" t="s">
        <v>65</v>
      </c>
      <c r="AJ18" s="254" t="s">
        <v>65</v>
      </c>
      <c r="AK18" s="254" t="s">
        <v>65</v>
      </c>
      <c r="AL18" s="253" t="s">
        <v>65</v>
      </c>
      <c r="AM18" s="66" t="s">
        <v>8</v>
      </c>
      <c r="AN18" s="24"/>
      <c r="AP18" s="274" t="str">
        <f t="shared" si="2"/>
        <v>-</v>
      </c>
    </row>
    <row r="19" spans="1:42" x14ac:dyDescent="0.2">
      <c r="A19" s="49">
        <v>10.25</v>
      </c>
      <c r="B19" s="31" t="s">
        <v>4</v>
      </c>
      <c r="C19" s="211" t="s">
        <v>65</v>
      </c>
      <c r="D19" s="60" t="s">
        <v>65</v>
      </c>
      <c r="E19" s="63" t="s">
        <v>65</v>
      </c>
      <c r="F19" s="64" t="s">
        <v>65</v>
      </c>
      <c r="G19" s="64" t="s">
        <v>65</v>
      </c>
      <c r="H19" s="64" t="s">
        <v>65</v>
      </c>
      <c r="I19" s="64" t="s">
        <v>65</v>
      </c>
      <c r="J19" s="59">
        <v>0</v>
      </c>
      <c r="K19" s="60">
        <v>0</v>
      </c>
      <c r="L19" s="60">
        <v>4</v>
      </c>
      <c r="M19" s="60">
        <v>0</v>
      </c>
      <c r="N19" s="61" t="s">
        <v>65</v>
      </c>
      <c r="O19" s="62" t="s">
        <v>65</v>
      </c>
      <c r="P19" s="62" t="s">
        <v>65</v>
      </c>
      <c r="Q19" s="59">
        <v>1</v>
      </c>
      <c r="R19" s="60">
        <v>1</v>
      </c>
      <c r="S19" s="60">
        <v>0</v>
      </c>
      <c r="T19" s="252">
        <v>0</v>
      </c>
      <c r="U19" s="211">
        <v>0</v>
      </c>
      <c r="V19" s="59">
        <v>2</v>
      </c>
      <c r="W19" s="60">
        <v>1</v>
      </c>
      <c r="X19" s="60">
        <v>1</v>
      </c>
      <c r="Y19" s="60">
        <v>0</v>
      </c>
      <c r="Z19" s="60">
        <v>0</v>
      </c>
      <c r="AA19" s="60">
        <v>0</v>
      </c>
      <c r="AB19" s="60">
        <v>0</v>
      </c>
      <c r="AC19" s="60">
        <v>0</v>
      </c>
      <c r="AD19" s="210"/>
      <c r="AE19" s="251" t="s">
        <v>65</v>
      </c>
      <c r="AF19" s="251" t="s">
        <v>65</v>
      </c>
      <c r="AG19" s="251" t="s">
        <v>65</v>
      </c>
      <c r="AH19" s="251" t="s">
        <v>65</v>
      </c>
      <c r="AI19" s="251" t="s">
        <v>65</v>
      </c>
      <c r="AJ19" s="251" t="s">
        <v>65</v>
      </c>
      <c r="AK19" s="251" t="s">
        <v>65</v>
      </c>
      <c r="AL19" s="250"/>
      <c r="AM19" s="67">
        <f>SUM(C19:AL19)</f>
        <v>10</v>
      </c>
      <c r="AN19" s="25"/>
      <c r="AP19" s="274" t="str">
        <f t="shared" si="2"/>
        <v>-</v>
      </c>
    </row>
    <row r="20" spans="1:42" x14ac:dyDescent="0.2">
      <c r="A20" s="272" t="s">
        <v>93</v>
      </c>
      <c r="B20" s="29" t="s">
        <v>5</v>
      </c>
      <c r="C20" s="161" t="s">
        <v>65</v>
      </c>
      <c r="D20" s="74" t="s">
        <v>65</v>
      </c>
      <c r="E20" s="75" t="s">
        <v>65</v>
      </c>
      <c r="F20" s="249" t="s">
        <v>65</v>
      </c>
      <c r="G20" s="249" t="s">
        <v>65</v>
      </c>
      <c r="H20" s="249" t="s">
        <v>65</v>
      </c>
      <c r="I20" s="76" t="s">
        <v>65</v>
      </c>
      <c r="J20" s="73">
        <f>J19</f>
        <v>0</v>
      </c>
      <c r="K20" s="247">
        <f>J20-K18+K19</f>
        <v>0</v>
      </c>
      <c r="L20" s="247">
        <f>K20-L18+L19</f>
        <v>4</v>
      </c>
      <c r="M20" s="74">
        <f>L20-M18+M19</f>
        <v>4</v>
      </c>
      <c r="N20" s="71" t="s">
        <v>65</v>
      </c>
      <c r="O20" s="248" t="s">
        <v>65</v>
      </c>
      <c r="P20" s="72" t="s">
        <v>65</v>
      </c>
      <c r="Q20" s="73">
        <f>M20-Q18+Q19</f>
        <v>4</v>
      </c>
      <c r="R20" s="247">
        <f t="shared" ref="R20:AD20" si="4">Q20-R18+R19</f>
        <v>4</v>
      </c>
      <c r="S20" s="74">
        <f t="shared" si="4"/>
        <v>2</v>
      </c>
      <c r="T20" s="265">
        <f t="shared" si="4"/>
        <v>1</v>
      </c>
      <c r="U20" s="73">
        <f t="shared" si="4"/>
        <v>0</v>
      </c>
      <c r="V20" s="73">
        <f t="shared" si="4"/>
        <v>2</v>
      </c>
      <c r="W20" s="247">
        <f t="shared" si="4"/>
        <v>3</v>
      </c>
      <c r="X20" s="247">
        <f t="shared" si="4"/>
        <v>4</v>
      </c>
      <c r="Y20" s="247">
        <f t="shared" si="4"/>
        <v>4</v>
      </c>
      <c r="Z20" s="247">
        <f t="shared" si="4"/>
        <v>4</v>
      </c>
      <c r="AA20" s="247">
        <f t="shared" si="4"/>
        <v>4</v>
      </c>
      <c r="AB20" s="247">
        <f t="shared" si="4"/>
        <v>4</v>
      </c>
      <c r="AC20" s="247">
        <f t="shared" si="4"/>
        <v>2</v>
      </c>
      <c r="AD20" s="74">
        <f t="shared" si="4"/>
        <v>0</v>
      </c>
      <c r="AE20" s="77" t="s">
        <v>65</v>
      </c>
      <c r="AF20" s="246" t="s">
        <v>65</v>
      </c>
      <c r="AG20" s="246" t="s">
        <v>65</v>
      </c>
      <c r="AH20" s="246" t="s">
        <v>65</v>
      </c>
      <c r="AI20" s="246" t="s">
        <v>65</v>
      </c>
      <c r="AJ20" s="246" t="s">
        <v>65</v>
      </c>
      <c r="AK20" s="246" t="s">
        <v>65</v>
      </c>
      <c r="AL20" s="246" t="s">
        <v>65</v>
      </c>
      <c r="AM20" s="68"/>
      <c r="AN20" s="26">
        <f>MAX(C20:AL20)</f>
        <v>4</v>
      </c>
      <c r="AP20" s="274">
        <f t="shared" si="2"/>
        <v>2</v>
      </c>
    </row>
    <row r="21" spans="1:42" ht="15.75" x14ac:dyDescent="0.25">
      <c r="A21" s="273"/>
      <c r="B21" s="200" t="s">
        <v>6</v>
      </c>
      <c r="C21" s="129"/>
      <c r="D21" s="125"/>
      <c r="E21" s="122"/>
      <c r="F21" s="123"/>
      <c r="G21" s="167" t="s">
        <v>65</v>
      </c>
      <c r="H21" s="123"/>
      <c r="I21" s="123"/>
      <c r="J21" s="124" t="s">
        <v>65</v>
      </c>
      <c r="K21" s="125"/>
      <c r="L21" s="125"/>
      <c r="M21" s="125"/>
      <c r="N21" s="126"/>
      <c r="O21" s="127" t="s">
        <v>65</v>
      </c>
      <c r="P21" s="128"/>
      <c r="Q21" s="129"/>
      <c r="R21" s="125"/>
      <c r="S21" s="125"/>
      <c r="T21" s="242"/>
      <c r="U21" s="124">
        <v>10.42</v>
      </c>
      <c r="V21" s="129"/>
      <c r="W21" s="125"/>
      <c r="X21" s="130">
        <v>10.51</v>
      </c>
      <c r="Y21" s="125"/>
      <c r="Z21" s="125"/>
      <c r="AA21" s="125"/>
      <c r="AB21" s="125"/>
      <c r="AC21" s="130">
        <v>10.55</v>
      </c>
      <c r="AD21" s="245">
        <v>10.57</v>
      </c>
      <c r="AE21" s="241" t="s">
        <v>65</v>
      </c>
      <c r="AF21" s="240"/>
      <c r="AG21" s="240"/>
      <c r="AH21" s="241" t="s">
        <v>65</v>
      </c>
      <c r="AI21" s="240"/>
      <c r="AJ21" s="240"/>
      <c r="AK21" s="240"/>
      <c r="AL21" s="244" t="s">
        <v>65</v>
      </c>
      <c r="AM21" s="69">
        <v>0.31</v>
      </c>
      <c r="AN21" s="25"/>
      <c r="AP21" s="274" t="str">
        <f t="shared" si="2"/>
        <v>-</v>
      </c>
    </row>
    <row r="22" spans="1:42" ht="15.75" x14ac:dyDescent="0.25">
      <c r="A22" s="273"/>
      <c r="B22" s="200" t="s">
        <v>7</v>
      </c>
      <c r="C22" s="243" t="s">
        <v>65</v>
      </c>
      <c r="D22" s="125"/>
      <c r="E22" s="122"/>
      <c r="F22" s="123"/>
      <c r="G22" s="167" t="s">
        <v>65</v>
      </c>
      <c r="H22" s="123"/>
      <c r="I22" s="123"/>
      <c r="J22" s="124">
        <v>10.26</v>
      </c>
      <c r="K22" s="125"/>
      <c r="L22" s="125"/>
      <c r="M22" s="125"/>
      <c r="N22" s="126"/>
      <c r="O22" s="127" t="s">
        <v>65</v>
      </c>
      <c r="P22" s="128"/>
      <c r="Q22" s="129"/>
      <c r="R22" s="125"/>
      <c r="S22" s="125"/>
      <c r="T22" s="242"/>
      <c r="U22" s="124">
        <v>10.44</v>
      </c>
      <c r="V22" s="129"/>
      <c r="W22" s="125"/>
      <c r="X22" s="130">
        <v>10.51</v>
      </c>
      <c r="Y22" s="125"/>
      <c r="Z22" s="125"/>
      <c r="AA22" s="125"/>
      <c r="AB22" s="125"/>
      <c r="AC22" s="130">
        <v>10.55</v>
      </c>
      <c r="AD22" s="242"/>
      <c r="AE22" s="241" t="s">
        <v>65</v>
      </c>
      <c r="AF22" s="240"/>
      <c r="AG22" s="240"/>
      <c r="AH22" s="241" t="s">
        <v>65</v>
      </c>
      <c r="AI22" s="240"/>
      <c r="AJ22" s="240"/>
      <c r="AK22" s="240"/>
      <c r="AL22" s="239"/>
      <c r="AM22" s="68"/>
      <c r="AN22" s="27"/>
      <c r="AP22" s="274" t="str">
        <f t="shared" si="2"/>
        <v>-</v>
      </c>
    </row>
    <row r="23" spans="1:42" ht="15.75" thickBot="1" x14ac:dyDescent="0.25">
      <c r="A23" s="50">
        <v>140</v>
      </c>
      <c r="B23" s="34" t="s">
        <v>9</v>
      </c>
      <c r="C23" s="35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7"/>
      <c r="AJ23" s="237"/>
      <c r="AK23" s="237"/>
      <c r="AL23" s="236"/>
      <c r="AM23" s="70"/>
      <c r="AN23" s="28"/>
      <c r="AP23" s="274" t="str">
        <f t="shared" si="2"/>
        <v>-</v>
      </c>
    </row>
    <row r="24" spans="1:42" x14ac:dyDescent="0.2">
      <c r="A24" s="48"/>
      <c r="B24" s="30" t="s">
        <v>3</v>
      </c>
      <c r="C24" s="186"/>
      <c r="D24" s="53" t="s">
        <v>65</v>
      </c>
      <c r="E24" s="258" t="s">
        <v>65</v>
      </c>
      <c r="F24" s="56" t="s">
        <v>65</v>
      </c>
      <c r="G24" s="56" t="s">
        <v>65</v>
      </c>
      <c r="H24" s="56" t="s">
        <v>65</v>
      </c>
      <c r="I24" s="56" t="s">
        <v>65</v>
      </c>
      <c r="J24" s="257" t="s">
        <v>65</v>
      </c>
      <c r="K24" s="53">
        <v>0</v>
      </c>
      <c r="L24" s="53">
        <v>2</v>
      </c>
      <c r="M24" s="53">
        <v>0</v>
      </c>
      <c r="N24" s="54">
        <v>0</v>
      </c>
      <c r="O24" s="55">
        <v>0</v>
      </c>
      <c r="P24" s="55">
        <v>0</v>
      </c>
      <c r="Q24" s="52">
        <v>1</v>
      </c>
      <c r="R24" s="53">
        <v>2</v>
      </c>
      <c r="S24" s="53">
        <v>2</v>
      </c>
      <c r="T24" s="256">
        <v>2</v>
      </c>
      <c r="U24" s="255">
        <v>6</v>
      </c>
      <c r="V24" s="52">
        <v>1</v>
      </c>
      <c r="W24" s="53">
        <v>0</v>
      </c>
      <c r="X24" s="53">
        <v>0</v>
      </c>
      <c r="Y24" s="53">
        <v>0</v>
      </c>
      <c r="Z24" s="53">
        <v>0</v>
      </c>
      <c r="AA24" s="53">
        <v>1</v>
      </c>
      <c r="AB24" s="53">
        <v>0</v>
      </c>
      <c r="AC24" s="53">
        <v>0</v>
      </c>
      <c r="AD24" s="212">
        <v>0</v>
      </c>
      <c r="AE24" s="254" t="s">
        <v>65</v>
      </c>
      <c r="AF24" s="254" t="s">
        <v>65</v>
      </c>
      <c r="AG24" s="254" t="s">
        <v>65</v>
      </c>
      <c r="AH24" s="254" t="s">
        <v>65</v>
      </c>
      <c r="AI24" s="254" t="s">
        <v>65</v>
      </c>
      <c r="AJ24" s="254" t="s">
        <v>65</v>
      </c>
      <c r="AK24" s="254" t="s">
        <v>65</v>
      </c>
      <c r="AL24" s="253" t="s">
        <v>65</v>
      </c>
      <c r="AM24" s="66" t="s">
        <v>8</v>
      </c>
      <c r="AN24" s="24"/>
      <c r="AP24" s="274" t="str">
        <f t="shared" si="2"/>
        <v>-</v>
      </c>
    </row>
    <row r="25" spans="1:42" x14ac:dyDescent="0.2">
      <c r="A25" s="49">
        <v>11.42</v>
      </c>
      <c r="B25" s="31" t="s">
        <v>4</v>
      </c>
      <c r="C25" s="211" t="s">
        <v>65</v>
      </c>
      <c r="D25" s="60" t="s">
        <v>65</v>
      </c>
      <c r="E25" s="63" t="s">
        <v>65</v>
      </c>
      <c r="F25" s="64" t="s">
        <v>65</v>
      </c>
      <c r="G25" s="64" t="s">
        <v>65</v>
      </c>
      <c r="H25" s="64" t="s">
        <v>65</v>
      </c>
      <c r="I25" s="64" t="s">
        <v>65</v>
      </c>
      <c r="J25" s="59">
        <v>2</v>
      </c>
      <c r="K25" s="60">
        <v>0</v>
      </c>
      <c r="L25" s="60">
        <v>0</v>
      </c>
      <c r="M25" s="60">
        <v>1</v>
      </c>
      <c r="N25" s="61">
        <v>3</v>
      </c>
      <c r="O25" s="62">
        <v>10</v>
      </c>
      <c r="P25" s="62">
        <v>0</v>
      </c>
      <c r="Q25" s="59">
        <v>0</v>
      </c>
      <c r="R25" s="60">
        <v>0</v>
      </c>
      <c r="S25" s="60">
        <v>0</v>
      </c>
      <c r="T25" s="252">
        <v>0</v>
      </c>
      <c r="U25" s="211">
        <v>0</v>
      </c>
      <c r="V25" s="59">
        <v>0</v>
      </c>
      <c r="W25" s="60">
        <v>1</v>
      </c>
      <c r="X25" s="60">
        <v>0</v>
      </c>
      <c r="Y25" s="60">
        <v>0</v>
      </c>
      <c r="Z25" s="60">
        <v>0</v>
      </c>
      <c r="AA25" s="60">
        <v>0</v>
      </c>
      <c r="AB25" s="60">
        <v>0</v>
      </c>
      <c r="AC25" s="60">
        <v>0</v>
      </c>
      <c r="AD25" s="210"/>
      <c r="AE25" s="251" t="s">
        <v>65</v>
      </c>
      <c r="AF25" s="251" t="s">
        <v>65</v>
      </c>
      <c r="AG25" s="251" t="s">
        <v>65</v>
      </c>
      <c r="AH25" s="251" t="s">
        <v>65</v>
      </c>
      <c r="AI25" s="251" t="s">
        <v>65</v>
      </c>
      <c r="AJ25" s="251" t="s">
        <v>65</v>
      </c>
      <c r="AK25" s="251" t="s">
        <v>65</v>
      </c>
      <c r="AL25" s="250"/>
      <c r="AM25" s="67">
        <f>SUM(C25:AL25)</f>
        <v>17</v>
      </c>
      <c r="AN25" s="25"/>
      <c r="AP25" s="274" t="str">
        <f t="shared" si="2"/>
        <v>-</v>
      </c>
    </row>
    <row r="26" spans="1:42" x14ac:dyDescent="0.2">
      <c r="A26" s="272" t="s">
        <v>93</v>
      </c>
      <c r="B26" s="29" t="s">
        <v>5</v>
      </c>
      <c r="C26" s="161" t="s">
        <v>65</v>
      </c>
      <c r="D26" s="74" t="s">
        <v>65</v>
      </c>
      <c r="E26" s="75" t="s">
        <v>65</v>
      </c>
      <c r="F26" s="249" t="s">
        <v>65</v>
      </c>
      <c r="G26" s="249" t="s">
        <v>65</v>
      </c>
      <c r="H26" s="249" t="s">
        <v>65</v>
      </c>
      <c r="I26" s="76" t="s">
        <v>65</v>
      </c>
      <c r="J26" s="73">
        <f>J25</f>
        <v>2</v>
      </c>
      <c r="K26" s="247">
        <f t="shared" ref="K26:AD26" si="5">J26-K24+K25</f>
        <v>2</v>
      </c>
      <c r="L26" s="247">
        <f t="shared" si="5"/>
        <v>0</v>
      </c>
      <c r="M26" s="74">
        <f t="shared" si="5"/>
        <v>1</v>
      </c>
      <c r="N26" s="71">
        <f t="shared" si="5"/>
        <v>4</v>
      </c>
      <c r="O26" s="248">
        <f t="shared" si="5"/>
        <v>14</v>
      </c>
      <c r="P26" s="72">
        <f t="shared" si="5"/>
        <v>14</v>
      </c>
      <c r="Q26" s="73">
        <f t="shared" si="5"/>
        <v>13</v>
      </c>
      <c r="R26" s="247">
        <f t="shared" si="5"/>
        <v>11</v>
      </c>
      <c r="S26" s="74">
        <f t="shared" si="5"/>
        <v>9</v>
      </c>
      <c r="T26" s="74">
        <f t="shared" si="5"/>
        <v>7</v>
      </c>
      <c r="U26" s="73">
        <f t="shared" si="5"/>
        <v>1</v>
      </c>
      <c r="V26" s="73">
        <f t="shared" si="5"/>
        <v>0</v>
      </c>
      <c r="W26" s="74">
        <f t="shared" si="5"/>
        <v>1</v>
      </c>
      <c r="X26" s="247">
        <f t="shared" si="5"/>
        <v>1</v>
      </c>
      <c r="Y26" s="247">
        <f t="shared" si="5"/>
        <v>1</v>
      </c>
      <c r="Z26" s="247">
        <f t="shared" si="5"/>
        <v>1</v>
      </c>
      <c r="AA26" s="247">
        <f t="shared" si="5"/>
        <v>0</v>
      </c>
      <c r="AB26" s="247">
        <f t="shared" si="5"/>
        <v>0</v>
      </c>
      <c r="AC26" s="247">
        <f t="shared" si="5"/>
        <v>0</v>
      </c>
      <c r="AD26" s="74">
        <f t="shared" si="5"/>
        <v>0</v>
      </c>
      <c r="AE26" s="77" t="s">
        <v>65</v>
      </c>
      <c r="AF26" s="246" t="s">
        <v>65</v>
      </c>
      <c r="AG26" s="246" t="s">
        <v>65</v>
      </c>
      <c r="AH26" s="246" t="s">
        <v>65</v>
      </c>
      <c r="AI26" s="246" t="s">
        <v>65</v>
      </c>
      <c r="AJ26" s="246" t="s">
        <v>65</v>
      </c>
      <c r="AK26" s="246" t="s">
        <v>65</v>
      </c>
      <c r="AL26" s="246" t="s">
        <v>65</v>
      </c>
      <c r="AM26" s="68"/>
      <c r="AN26" s="26">
        <f>MAX(C26:AL26)</f>
        <v>14</v>
      </c>
      <c r="AP26" s="274">
        <f t="shared" si="2"/>
        <v>2</v>
      </c>
    </row>
    <row r="27" spans="1:42" ht="15.75" x14ac:dyDescent="0.25">
      <c r="A27" s="273"/>
      <c r="B27" s="200" t="s">
        <v>6</v>
      </c>
      <c r="C27" s="129"/>
      <c r="D27" s="125"/>
      <c r="E27" s="122"/>
      <c r="F27" s="123"/>
      <c r="G27" s="167" t="s">
        <v>65</v>
      </c>
      <c r="H27" s="123"/>
      <c r="I27" s="123"/>
      <c r="J27" s="124" t="s">
        <v>65</v>
      </c>
      <c r="K27" s="125"/>
      <c r="L27" s="125"/>
      <c r="M27" s="125"/>
      <c r="N27" s="126"/>
      <c r="O27" s="127">
        <v>11.5</v>
      </c>
      <c r="P27" s="128"/>
      <c r="Q27" s="129"/>
      <c r="R27" s="125"/>
      <c r="S27" s="125"/>
      <c r="T27" s="242"/>
      <c r="U27" s="124">
        <v>12.09</v>
      </c>
      <c r="V27" s="129"/>
      <c r="W27" s="125"/>
      <c r="X27" s="130">
        <v>12.1</v>
      </c>
      <c r="Y27" s="125"/>
      <c r="Z27" s="125"/>
      <c r="AA27" s="125"/>
      <c r="AB27" s="125"/>
      <c r="AC27" s="130">
        <v>12.17</v>
      </c>
      <c r="AD27" s="245">
        <v>12.18</v>
      </c>
      <c r="AE27" s="241" t="s">
        <v>65</v>
      </c>
      <c r="AF27" s="240"/>
      <c r="AG27" s="240"/>
      <c r="AH27" s="241" t="s">
        <v>65</v>
      </c>
      <c r="AI27" s="240"/>
      <c r="AJ27" s="240"/>
      <c r="AK27" s="240"/>
      <c r="AL27" s="244" t="s">
        <v>65</v>
      </c>
      <c r="AM27" s="69">
        <v>0.36</v>
      </c>
      <c r="AN27" s="25"/>
      <c r="AP27" s="274" t="str">
        <f t="shared" si="2"/>
        <v>-</v>
      </c>
    </row>
    <row r="28" spans="1:42" ht="15.75" x14ac:dyDescent="0.25">
      <c r="A28" s="273"/>
      <c r="B28" s="200" t="s">
        <v>7</v>
      </c>
      <c r="C28" s="243" t="s">
        <v>65</v>
      </c>
      <c r="D28" s="125"/>
      <c r="E28" s="122"/>
      <c r="F28" s="123"/>
      <c r="G28" s="167" t="s">
        <v>65</v>
      </c>
      <c r="H28" s="123"/>
      <c r="I28" s="123"/>
      <c r="J28" s="124">
        <v>11.42</v>
      </c>
      <c r="K28" s="125"/>
      <c r="L28" s="125"/>
      <c r="M28" s="125"/>
      <c r="N28" s="126"/>
      <c r="O28" s="127">
        <v>11.51</v>
      </c>
      <c r="P28" s="128"/>
      <c r="Q28" s="129"/>
      <c r="R28" s="125"/>
      <c r="S28" s="125"/>
      <c r="T28" s="242"/>
      <c r="U28" s="124">
        <v>12.09</v>
      </c>
      <c r="V28" s="129"/>
      <c r="W28" s="125"/>
      <c r="X28" s="130">
        <v>12.1</v>
      </c>
      <c r="Y28" s="125"/>
      <c r="Z28" s="125"/>
      <c r="AA28" s="125"/>
      <c r="AB28" s="125"/>
      <c r="AC28" s="130">
        <v>12.17</v>
      </c>
      <c r="AD28" s="242"/>
      <c r="AE28" s="241" t="s">
        <v>65</v>
      </c>
      <c r="AF28" s="240"/>
      <c r="AG28" s="240"/>
      <c r="AH28" s="241" t="s">
        <v>65</v>
      </c>
      <c r="AI28" s="240"/>
      <c r="AJ28" s="240"/>
      <c r="AK28" s="240"/>
      <c r="AL28" s="239"/>
      <c r="AM28" s="68"/>
      <c r="AN28" s="27"/>
      <c r="AP28" s="274" t="str">
        <f t="shared" si="2"/>
        <v>-</v>
      </c>
    </row>
    <row r="29" spans="1:42" ht="15.75" thickBot="1" x14ac:dyDescent="0.25">
      <c r="A29" s="50">
        <v>140</v>
      </c>
      <c r="B29" s="34" t="s">
        <v>9</v>
      </c>
      <c r="C29" s="35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7"/>
      <c r="AJ29" s="237"/>
      <c r="AK29" s="237"/>
      <c r="AL29" s="236"/>
      <c r="AM29" s="70"/>
      <c r="AN29" s="28"/>
      <c r="AP29" s="274" t="str">
        <f t="shared" si="2"/>
        <v>-</v>
      </c>
    </row>
    <row r="30" spans="1:42" x14ac:dyDescent="0.2">
      <c r="A30" s="48"/>
      <c r="B30" s="30" t="s">
        <v>3</v>
      </c>
      <c r="C30" s="186"/>
      <c r="D30" s="53">
        <v>0</v>
      </c>
      <c r="E30" s="258" t="s">
        <v>65</v>
      </c>
      <c r="F30" s="56" t="s">
        <v>65</v>
      </c>
      <c r="G30" s="56" t="s">
        <v>65</v>
      </c>
      <c r="H30" s="56" t="s">
        <v>65</v>
      </c>
      <c r="I30" s="56" t="s">
        <v>65</v>
      </c>
      <c r="J30" s="257">
        <v>0</v>
      </c>
      <c r="K30" s="53">
        <v>0</v>
      </c>
      <c r="L30" s="53">
        <v>0</v>
      </c>
      <c r="M30" s="53">
        <v>0</v>
      </c>
      <c r="N30" s="54" t="s">
        <v>65</v>
      </c>
      <c r="O30" s="55" t="s">
        <v>65</v>
      </c>
      <c r="P30" s="55" t="s">
        <v>65</v>
      </c>
      <c r="Q30" s="52">
        <v>0</v>
      </c>
      <c r="R30" s="53">
        <v>1</v>
      </c>
      <c r="S30" s="53">
        <v>1</v>
      </c>
      <c r="T30" s="256">
        <v>3</v>
      </c>
      <c r="U30" s="255">
        <v>0</v>
      </c>
      <c r="V30" s="52">
        <v>1</v>
      </c>
      <c r="W30" s="53">
        <v>0</v>
      </c>
      <c r="X30" s="53">
        <v>1</v>
      </c>
      <c r="Y30" s="53">
        <v>0</v>
      </c>
      <c r="Z30" s="53">
        <v>0</v>
      </c>
      <c r="AA30" s="53">
        <v>1</v>
      </c>
      <c r="AB30" s="53">
        <v>1</v>
      </c>
      <c r="AC30" s="53">
        <v>0</v>
      </c>
      <c r="AD30" s="212">
        <v>0</v>
      </c>
      <c r="AE30" s="254" t="s">
        <v>65</v>
      </c>
      <c r="AF30" s="254" t="s">
        <v>65</v>
      </c>
      <c r="AG30" s="254" t="s">
        <v>65</v>
      </c>
      <c r="AH30" s="254" t="s">
        <v>65</v>
      </c>
      <c r="AI30" s="254" t="s">
        <v>65</v>
      </c>
      <c r="AJ30" s="254" t="s">
        <v>65</v>
      </c>
      <c r="AK30" s="254" t="s">
        <v>65</v>
      </c>
      <c r="AL30" s="253" t="s">
        <v>65</v>
      </c>
      <c r="AM30" s="66" t="s">
        <v>8</v>
      </c>
      <c r="AN30" s="24"/>
      <c r="AP30" s="274" t="str">
        <f t="shared" si="2"/>
        <v>-</v>
      </c>
    </row>
    <row r="31" spans="1:42" x14ac:dyDescent="0.2">
      <c r="A31" s="49">
        <v>13.27</v>
      </c>
      <c r="B31" s="31" t="s">
        <v>4</v>
      </c>
      <c r="C31" s="211">
        <v>2</v>
      </c>
      <c r="D31" s="60">
        <v>0</v>
      </c>
      <c r="E31" s="63" t="s">
        <v>65</v>
      </c>
      <c r="F31" s="64" t="s">
        <v>65</v>
      </c>
      <c r="G31" s="64" t="s">
        <v>65</v>
      </c>
      <c r="H31" s="64" t="s">
        <v>65</v>
      </c>
      <c r="I31" s="64" t="s">
        <v>65</v>
      </c>
      <c r="J31" s="59">
        <v>0</v>
      </c>
      <c r="K31" s="60">
        <v>0</v>
      </c>
      <c r="L31" s="60">
        <v>4</v>
      </c>
      <c r="M31" s="60">
        <v>1</v>
      </c>
      <c r="N31" s="61" t="s">
        <v>65</v>
      </c>
      <c r="O31" s="62" t="s">
        <v>65</v>
      </c>
      <c r="P31" s="62" t="s">
        <v>65</v>
      </c>
      <c r="Q31" s="59">
        <v>0</v>
      </c>
      <c r="R31" s="60">
        <v>0</v>
      </c>
      <c r="S31" s="60">
        <v>0</v>
      </c>
      <c r="T31" s="252">
        <v>0</v>
      </c>
      <c r="U31" s="211">
        <v>1</v>
      </c>
      <c r="V31" s="59">
        <v>0</v>
      </c>
      <c r="W31" s="60">
        <v>1</v>
      </c>
      <c r="X31" s="60">
        <v>0</v>
      </c>
      <c r="Y31" s="60">
        <v>0</v>
      </c>
      <c r="Z31" s="60">
        <v>0</v>
      </c>
      <c r="AA31" s="60">
        <v>0</v>
      </c>
      <c r="AB31" s="60">
        <v>0</v>
      </c>
      <c r="AC31" s="60">
        <v>0</v>
      </c>
      <c r="AD31" s="210"/>
      <c r="AE31" s="251" t="s">
        <v>65</v>
      </c>
      <c r="AF31" s="251" t="s">
        <v>65</v>
      </c>
      <c r="AG31" s="251" t="s">
        <v>65</v>
      </c>
      <c r="AH31" s="251" t="s">
        <v>65</v>
      </c>
      <c r="AI31" s="251" t="s">
        <v>65</v>
      </c>
      <c r="AJ31" s="251" t="s">
        <v>65</v>
      </c>
      <c r="AK31" s="251" t="s">
        <v>65</v>
      </c>
      <c r="AL31" s="250"/>
      <c r="AM31" s="67">
        <f>SUM(C31:AL31)</f>
        <v>9</v>
      </c>
      <c r="AN31" s="25"/>
      <c r="AP31" s="274" t="str">
        <f t="shared" si="2"/>
        <v>-</v>
      </c>
    </row>
    <row r="32" spans="1:42" x14ac:dyDescent="0.2">
      <c r="A32" s="272" t="s">
        <v>94</v>
      </c>
      <c r="B32" s="29" t="s">
        <v>5</v>
      </c>
      <c r="C32" s="161">
        <f>C31</f>
        <v>2</v>
      </c>
      <c r="D32" s="74">
        <f>C32-D30+D31</f>
        <v>2</v>
      </c>
      <c r="E32" s="75" t="s">
        <v>65</v>
      </c>
      <c r="F32" s="249" t="s">
        <v>65</v>
      </c>
      <c r="G32" s="249" t="s">
        <v>65</v>
      </c>
      <c r="H32" s="249" t="s">
        <v>65</v>
      </c>
      <c r="I32" s="76" t="s">
        <v>65</v>
      </c>
      <c r="J32" s="73">
        <f>D32-J30+J31</f>
        <v>2</v>
      </c>
      <c r="K32" s="247">
        <f>J32-K30+K31</f>
        <v>2</v>
      </c>
      <c r="L32" s="247">
        <f>K32-L30+L31</f>
        <v>6</v>
      </c>
      <c r="M32" s="74">
        <f>L32-M30+M31</f>
        <v>7</v>
      </c>
      <c r="N32" s="71" t="s">
        <v>65</v>
      </c>
      <c r="O32" s="248" t="s">
        <v>65</v>
      </c>
      <c r="P32" s="72" t="s">
        <v>65</v>
      </c>
      <c r="Q32" s="73">
        <f>M32-Q30+Q31</f>
        <v>7</v>
      </c>
      <c r="R32" s="247">
        <f t="shared" ref="R32:AD32" si="6">Q32-R30+R31</f>
        <v>6</v>
      </c>
      <c r="S32" s="74">
        <f t="shared" si="6"/>
        <v>5</v>
      </c>
      <c r="T32" s="265">
        <f t="shared" si="6"/>
        <v>2</v>
      </c>
      <c r="U32" s="73">
        <f t="shared" si="6"/>
        <v>3</v>
      </c>
      <c r="V32" s="73">
        <f t="shared" si="6"/>
        <v>2</v>
      </c>
      <c r="W32" s="247">
        <f t="shared" si="6"/>
        <v>3</v>
      </c>
      <c r="X32" s="247">
        <f t="shared" si="6"/>
        <v>2</v>
      </c>
      <c r="Y32" s="247">
        <f t="shared" si="6"/>
        <v>2</v>
      </c>
      <c r="Z32" s="247">
        <f t="shared" si="6"/>
        <v>2</v>
      </c>
      <c r="AA32" s="247">
        <f t="shared" si="6"/>
        <v>1</v>
      </c>
      <c r="AB32" s="247">
        <f t="shared" si="6"/>
        <v>0</v>
      </c>
      <c r="AC32" s="247">
        <f t="shared" si="6"/>
        <v>0</v>
      </c>
      <c r="AD32" s="74">
        <f t="shared" si="6"/>
        <v>0</v>
      </c>
      <c r="AE32" s="77" t="s">
        <v>65</v>
      </c>
      <c r="AF32" s="246" t="s">
        <v>65</v>
      </c>
      <c r="AG32" s="246" t="s">
        <v>65</v>
      </c>
      <c r="AH32" s="246" t="s">
        <v>65</v>
      </c>
      <c r="AI32" s="246" t="s">
        <v>65</v>
      </c>
      <c r="AJ32" s="246" t="s">
        <v>65</v>
      </c>
      <c r="AK32" s="246" t="s">
        <v>65</v>
      </c>
      <c r="AL32" s="246" t="s">
        <v>65</v>
      </c>
      <c r="AM32" s="68"/>
      <c r="AN32" s="26">
        <f>MAX(C32:AL32)</f>
        <v>7</v>
      </c>
      <c r="AP32" s="274">
        <f t="shared" si="2"/>
        <v>2</v>
      </c>
    </row>
    <row r="33" spans="1:42" ht="15.75" x14ac:dyDescent="0.25">
      <c r="A33" s="273"/>
      <c r="B33" s="200" t="s">
        <v>6</v>
      </c>
      <c r="C33" s="129"/>
      <c r="D33" s="125"/>
      <c r="E33" s="122"/>
      <c r="F33" s="123"/>
      <c r="G33" s="167" t="s">
        <v>65</v>
      </c>
      <c r="H33" s="123"/>
      <c r="I33" s="123"/>
      <c r="J33" s="124">
        <v>13.35</v>
      </c>
      <c r="K33" s="125"/>
      <c r="L33" s="125"/>
      <c r="M33" s="125"/>
      <c r="N33" s="126"/>
      <c r="O33" s="127" t="s">
        <v>65</v>
      </c>
      <c r="P33" s="128"/>
      <c r="Q33" s="129"/>
      <c r="R33" s="125"/>
      <c r="S33" s="125"/>
      <c r="T33" s="242"/>
      <c r="U33" s="124">
        <v>13.51</v>
      </c>
      <c r="V33" s="129"/>
      <c r="W33" s="125"/>
      <c r="X33" s="130">
        <v>13.56</v>
      </c>
      <c r="Y33" s="125"/>
      <c r="Z33" s="125"/>
      <c r="AA33" s="125"/>
      <c r="AB33" s="125"/>
      <c r="AC33" s="130">
        <v>14.01</v>
      </c>
      <c r="AD33" s="245">
        <v>14.02</v>
      </c>
      <c r="AE33" s="241" t="s">
        <v>65</v>
      </c>
      <c r="AF33" s="240"/>
      <c r="AG33" s="240"/>
      <c r="AH33" s="241" t="s">
        <v>65</v>
      </c>
      <c r="AI33" s="240"/>
      <c r="AJ33" s="240"/>
      <c r="AK33" s="240"/>
      <c r="AL33" s="244" t="s">
        <v>65</v>
      </c>
      <c r="AM33" s="69">
        <v>0.33</v>
      </c>
      <c r="AN33" s="25"/>
      <c r="AP33" s="274" t="str">
        <f t="shared" si="2"/>
        <v>-</v>
      </c>
    </row>
    <row r="34" spans="1:42" ht="15.75" x14ac:dyDescent="0.25">
      <c r="A34" s="273"/>
      <c r="B34" s="200" t="s">
        <v>7</v>
      </c>
      <c r="C34" s="243">
        <v>13.29</v>
      </c>
      <c r="D34" s="125"/>
      <c r="E34" s="122"/>
      <c r="F34" s="123"/>
      <c r="G34" s="167" t="s">
        <v>65</v>
      </c>
      <c r="H34" s="123"/>
      <c r="I34" s="123"/>
      <c r="J34" s="124">
        <v>13.35</v>
      </c>
      <c r="K34" s="125"/>
      <c r="L34" s="125"/>
      <c r="M34" s="125"/>
      <c r="N34" s="126"/>
      <c r="O34" s="127" t="s">
        <v>65</v>
      </c>
      <c r="P34" s="128"/>
      <c r="Q34" s="129"/>
      <c r="R34" s="125"/>
      <c r="S34" s="125"/>
      <c r="T34" s="242"/>
      <c r="U34" s="124">
        <v>13.52</v>
      </c>
      <c r="V34" s="129"/>
      <c r="W34" s="125"/>
      <c r="X34" s="130">
        <v>13.56</v>
      </c>
      <c r="Y34" s="125"/>
      <c r="Z34" s="125"/>
      <c r="AA34" s="125"/>
      <c r="AB34" s="125"/>
      <c r="AC34" s="130">
        <v>14.01</v>
      </c>
      <c r="AD34" s="242"/>
      <c r="AE34" s="241" t="s">
        <v>65</v>
      </c>
      <c r="AF34" s="240"/>
      <c r="AG34" s="240"/>
      <c r="AH34" s="241" t="s">
        <v>65</v>
      </c>
      <c r="AI34" s="240"/>
      <c r="AJ34" s="240"/>
      <c r="AK34" s="240"/>
      <c r="AL34" s="239"/>
      <c r="AM34" s="68"/>
      <c r="AN34" s="27"/>
      <c r="AP34" s="274" t="str">
        <f t="shared" si="2"/>
        <v>-</v>
      </c>
    </row>
    <row r="35" spans="1:42" ht="15.75" thickBot="1" x14ac:dyDescent="0.25">
      <c r="A35" s="50">
        <v>140</v>
      </c>
      <c r="B35" s="34" t="s">
        <v>9</v>
      </c>
      <c r="C35" s="35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E35" s="238"/>
      <c r="AF35" s="238"/>
      <c r="AG35" s="238"/>
      <c r="AH35" s="238"/>
      <c r="AI35" s="237"/>
      <c r="AJ35" s="237"/>
      <c r="AK35" s="237"/>
      <c r="AL35" s="236"/>
      <c r="AM35" s="70"/>
      <c r="AN35" s="28"/>
      <c r="AP35" s="274" t="str">
        <f t="shared" si="2"/>
        <v>-</v>
      </c>
    </row>
    <row r="36" spans="1:42" x14ac:dyDescent="0.2">
      <c r="A36" s="48"/>
      <c r="B36" s="30" t="s">
        <v>3</v>
      </c>
      <c r="C36" s="186"/>
      <c r="D36" s="53" t="s">
        <v>65</v>
      </c>
      <c r="E36" s="258" t="s">
        <v>65</v>
      </c>
      <c r="F36" s="56" t="s">
        <v>65</v>
      </c>
      <c r="G36" s="56" t="s">
        <v>65</v>
      </c>
      <c r="H36" s="56" t="s">
        <v>65</v>
      </c>
      <c r="I36" s="56" t="s">
        <v>65</v>
      </c>
      <c r="J36" s="257" t="s">
        <v>65</v>
      </c>
      <c r="K36" s="53">
        <v>0</v>
      </c>
      <c r="L36" s="53">
        <v>0</v>
      </c>
      <c r="M36" s="53">
        <v>0</v>
      </c>
      <c r="N36" s="54" t="s">
        <v>65</v>
      </c>
      <c r="O36" s="55" t="s">
        <v>65</v>
      </c>
      <c r="P36" s="55" t="s">
        <v>65</v>
      </c>
      <c r="Q36" s="52">
        <v>0</v>
      </c>
      <c r="R36" s="53">
        <v>0</v>
      </c>
      <c r="S36" s="53">
        <v>1</v>
      </c>
      <c r="T36" s="256">
        <v>0</v>
      </c>
      <c r="U36" s="255">
        <v>0</v>
      </c>
      <c r="V36" s="52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3</v>
      </c>
      <c r="AC36" s="53">
        <v>0</v>
      </c>
      <c r="AD36" s="212">
        <v>0</v>
      </c>
      <c r="AE36" s="254" t="s">
        <v>65</v>
      </c>
      <c r="AF36" s="254" t="s">
        <v>65</v>
      </c>
      <c r="AG36" s="254" t="s">
        <v>65</v>
      </c>
      <c r="AH36" s="254" t="s">
        <v>65</v>
      </c>
      <c r="AI36" s="254" t="s">
        <v>65</v>
      </c>
      <c r="AJ36" s="254" t="s">
        <v>65</v>
      </c>
      <c r="AK36" s="254" t="s">
        <v>65</v>
      </c>
      <c r="AL36" s="253" t="s">
        <v>65</v>
      </c>
      <c r="AM36" s="66" t="s">
        <v>8</v>
      </c>
      <c r="AN36" s="24"/>
      <c r="AP36" s="274" t="str">
        <f t="shared" si="2"/>
        <v>-</v>
      </c>
    </row>
    <row r="37" spans="1:42" x14ac:dyDescent="0.2">
      <c r="A37" s="49">
        <v>14.38</v>
      </c>
      <c r="B37" s="31" t="s">
        <v>4</v>
      </c>
      <c r="C37" s="211" t="s">
        <v>65</v>
      </c>
      <c r="D37" s="60" t="s">
        <v>65</v>
      </c>
      <c r="E37" s="63" t="s">
        <v>65</v>
      </c>
      <c r="F37" s="64" t="s">
        <v>65</v>
      </c>
      <c r="G37" s="64" t="s">
        <v>65</v>
      </c>
      <c r="H37" s="64" t="s">
        <v>65</v>
      </c>
      <c r="I37" s="64" t="s">
        <v>65</v>
      </c>
      <c r="J37" s="59">
        <v>0</v>
      </c>
      <c r="K37" s="60">
        <v>0</v>
      </c>
      <c r="L37" s="60">
        <v>0</v>
      </c>
      <c r="M37" s="60">
        <v>1</v>
      </c>
      <c r="N37" s="61" t="s">
        <v>65</v>
      </c>
      <c r="O37" s="62" t="s">
        <v>65</v>
      </c>
      <c r="P37" s="62" t="s">
        <v>65</v>
      </c>
      <c r="Q37" s="59">
        <v>0</v>
      </c>
      <c r="R37" s="60">
        <v>0</v>
      </c>
      <c r="S37" s="60">
        <v>0</v>
      </c>
      <c r="T37" s="252">
        <v>0</v>
      </c>
      <c r="U37" s="211">
        <v>0</v>
      </c>
      <c r="V37" s="59">
        <v>0</v>
      </c>
      <c r="W37" s="60">
        <v>0</v>
      </c>
      <c r="X37" s="60">
        <v>3</v>
      </c>
      <c r="Y37" s="60">
        <v>0</v>
      </c>
      <c r="Z37" s="60">
        <v>0</v>
      </c>
      <c r="AA37" s="60">
        <v>0</v>
      </c>
      <c r="AB37" s="60">
        <v>0</v>
      </c>
      <c r="AC37" s="60">
        <v>0</v>
      </c>
      <c r="AD37" s="210"/>
      <c r="AE37" s="251" t="s">
        <v>65</v>
      </c>
      <c r="AF37" s="251" t="s">
        <v>65</v>
      </c>
      <c r="AG37" s="251" t="s">
        <v>65</v>
      </c>
      <c r="AH37" s="251" t="s">
        <v>65</v>
      </c>
      <c r="AI37" s="251" t="s">
        <v>65</v>
      </c>
      <c r="AJ37" s="251" t="s">
        <v>65</v>
      </c>
      <c r="AK37" s="251" t="s">
        <v>65</v>
      </c>
      <c r="AL37" s="250"/>
      <c r="AM37" s="67">
        <f>SUM(C37:AL37)</f>
        <v>4</v>
      </c>
      <c r="AN37" s="25"/>
      <c r="AP37" s="274" t="str">
        <f t="shared" si="2"/>
        <v>-</v>
      </c>
    </row>
    <row r="38" spans="1:42" x14ac:dyDescent="0.2">
      <c r="A38" s="272" t="s">
        <v>93</v>
      </c>
      <c r="B38" s="29" t="s">
        <v>5</v>
      </c>
      <c r="C38" s="161" t="s">
        <v>65</v>
      </c>
      <c r="D38" s="74" t="s">
        <v>65</v>
      </c>
      <c r="E38" s="75" t="s">
        <v>65</v>
      </c>
      <c r="F38" s="249" t="s">
        <v>65</v>
      </c>
      <c r="G38" s="249" t="s">
        <v>65</v>
      </c>
      <c r="H38" s="249" t="s">
        <v>65</v>
      </c>
      <c r="I38" s="76" t="s">
        <v>65</v>
      </c>
      <c r="J38" s="73">
        <f>J37</f>
        <v>0</v>
      </c>
      <c r="K38" s="247">
        <f>J38-K36+K37</f>
        <v>0</v>
      </c>
      <c r="L38" s="247">
        <f>K38-L36+L37</f>
        <v>0</v>
      </c>
      <c r="M38" s="74">
        <f>L38-M36+M37</f>
        <v>1</v>
      </c>
      <c r="N38" s="71" t="s">
        <v>65</v>
      </c>
      <c r="O38" s="248" t="s">
        <v>65</v>
      </c>
      <c r="P38" s="72" t="s">
        <v>65</v>
      </c>
      <c r="Q38" s="73">
        <f>M38-Q36+Q37</f>
        <v>1</v>
      </c>
      <c r="R38" s="247">
        <f t="shared" ref="R38:AD38" si="7">Q38-R36+R37</f>
        <v>1</v>
      </c>
      <c r="S38" s="74">
        <f t="shared" si="7"/>
        <v>0</v>
      </c>
      <c r="T38" s="265">
        <f t="shared" si="7"/>
        <v>0</v>
      </c>
      <c r="U38" s="73">
        <f t="shared" si="7"/>
        <v>0</v>
      </c>
      <c r="V38" s="73">
        <f t="shared" si="7"/>
        <v>0</v>
      </c>
      <c r="W38" s="247">
        <f t="shared" si="7"/>
        <v>0</v>
      </c>
      <c r="X38" s="247">
        <f t="shared" si="7"/>
        <v>3</v>
      </c>
      <c r="Y38" s="247">
        <f t="shared" si="7"/>
        <v>3</v>
      </c>
      <c r="Z38" s="247">
        <f t="shared" si="7"/>
        <v>3</v>
      </c>
      <c r="AA38" s="247">
        <f t="shared" si="7"/>
        <v>3</v>
      </c>
      <c r="AB38" s="247">
        <f t="shared" si="7"/>
        <v>0</v>
      </c>
      <c r="AC38" s="247">
        <f t="shared" si="7"/>
        <v>0</v>
      </c>
      <c r="AD38" s="74">
        <f t="shared" si="7"/>
        <v>0</v>
      </c>
      <c r="AE38" s="77" t="s">
        <v>65</v>
      </c>
      <c r="AF38" s="246" t="s">
        <v>65</v>
      </c>
      <c r="AG38" s="246" t="s">
        <v>65</v>
      </c>
      <c r="AH38" s="246" t="s">
        <v>65</v>
      </c>
      <c r="AI38" s="246" t="s">
        <v>65</v>
      </c>
      <c r="AJ38" s="246" t="s">
        <v>65</v>
      </c>
      <c r="AK38" s="246" t="s">
        <v>65</v>
      </c>
      <c r="AL38" s="246" t="s">
        <v>65</v>
      </c>
      <c r="AM38" s="68"/>
      <c r="AN38" s="26">
        <f>MAX(C38:AL38)</f>
        <v>3</v>
      </c>
      <c r="AP38" s="274">
        <f t="shared" si="2"/>
        <v>0</v>
      </c>
    </row>
    <row r="39" spans="1:42" ht="15.75" x14ac:dyDescent="0.25">
      <c r="A39" s="273"/>
      <c r="B39" s="200" t="s">
        <v>6</v>
      </c>
      <c r="C39" s="129"/>
      <c r="D39" s="125"/>
      <c r="E39" s="122"/>
      <c r="F39" s="123"/>
      <c r="G39" s="167" t="s">
        <v>65</v>
      </c>
      <c r="H39" s="123"/>
      <c r="I39" s="123"/>
      <c r="J39" s="124" t="s">
        <v>65</v>
      </c>
      <c r="K39" s="125"/>
      <c r="L39" s="125"/>
      <c r="M39" s="125"/>
      <c r="N39" s="126"/>
      <c r="O39" s="127" t="s">
        <v>65</v>
      </c>
      <c r="P39" s="128"/>
      <c r="Q39" s="129"/>
      <c r="R39" s="125"/>
      <c r="S39" s="125"/>
      <c r="T39" s="242"/>
      <c r="U39" s="124">
        <v>14.58</v>
      </c>
      <c r="V39" s="129"/>
      <c r="W39" s="125"/>
      <c r="X39" s="130">
        <v>15.01</v>
      </c>
      <c r="Y39" s="125"/>
      <c r="Z39" s="125"/>
      <c r="AA39" s="125"/>
      <c r="AB39" s="125"/>
      <c r="AC39" s="130">
        <v>15.06</v>
      </c>
      <c r="AD39" s="245">
        <v>15.08</v>
      </c>
      <c r="AE39" s="241" t="s">
        <v>65</v>
      </c>
      <c r="AF39" s="240"/>
      <c r="AG39" s="240"/>
      <c r="AH39" s="241" t="s">
        <v>65</v>
      </c>
      <c r="AI39" s="240"/>
      <c r="AJ39" s="240"/>
      <c r="AK39" s="240"/>
      <c r="AL39" s="244" t="s">
        <v>65</v>
      </c>
      <c r="AM39" s="69">
        <v>0.28000000000000003</v>
      </c>
      <c r="AN39" s="25"/>
      <c r="AP39" s="274" t="str">
        <f t="shared" si="2"/>
        <v>-</v>
      </c>
    </row>
    <row r="40" spans="1:42" ht="15.75" x14ac:dyDescent="0.25">
      <c r="A40" s="273"/>
      <c r="B40" s="200" t="s">
        <v>7</v>
      </c>
      <c r="C40" s="243" t="s">
        <v>65</v>
      </c>
      <c r="D40" s="125"/>
      <c r="E40" s="122"/>
      <c r="F40" s="123"/>
      <c r="G40" s="167" t="s">
        <v>65</v>
      </c>
      <c r="H40" s="123"/>
      <c r="I40" s="123"/>
      <c r="J40" s="124">
        <v>14.4</v>
      </c>
      <c r="K40" s="125"/>
      <c r="L40" s="125"/>
      <c r="M40" s="125"/>
      <c r="N40" s="126"/>
      <c r="O40" s="127" t="s">
        <v>65</v>
      </c>
      <c r="P40" s="128"/>
      <c r="Q40" s="129"/>
      <c r="R40" s="125"/>
      <c r="S40" s="125"/>
      <c r="T40" s="242"/>
      <c r="U40" s="124">
        <v>14.58</v>
      </c>
      <c r="V40" s="129"/>
      <c r="W40" s="125"/>
      <c r="X40" s="130">
        <v>15.01</v>
      </c>
      <c r="Y40" s="125"/>
      <c r="Z40" s="125"/>
      <c r="AA40" s="125"/>
      <c r="AB40" s="125"/>
      <c r="AC40" s="130">
        <v>15.06</v>
      </c>
      <c r="AD40" s="242"/>
      <c r="AE40" s="241" t="s">
        <v>65</v>
      </c>
      <c r="AF40" s="240"/>
      <c r="AG40" s="240"/>
      <c r="AH40" s="241" t="s">
        <v>65</v>
      </c>
      <c r="AI40" s="240"/>
      <c r="AJ40" s="240"/>
      <c r="AK40" s="240"/>
      <c r="AL40" s="239"/>
      <c r="AM40" s="68"/>
      <c r="AN40" s="27"/>
      <c r="AP40" s="274" t="str">
        <f t="shared" si="2"/>
        <v>-</v>
      </c>
    </row>
    <row r="41" spans="1:42" ht="15.75" thickBot="1" x14ac:dyDescent="0.25">
      <c r="A41" s="50">
        <v>140</v>
      </c>
      <c r="B41" s="34" t="s">
        <v>9</v>
      </c>
      <c r="C41" s="35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  <c r="AE41" s="238"/>
      <c r="AF41" s="238"/>
      <c r="AG41" s="238"/>
      <c r="AH41" s="238"/>
      <c r="AI41" s="237"/>
      <c r="AJ41" s="237"/>
      <c r="AK41" s="237"/>
      <c r="AL41" s="236"/>
      <c r="AM41" s="70"/>
      <c r="AN41" s="28"/>
      <c r="AP41" s="274" t="str">
        <f t="shared" si="2"/>
        <v>-</v>
      </c>
    </row>
    <row r="42" spans="1:42" x14ac:dyDescent="0.2">
      <c r="A42" s="48"/>
      <c r="B42" s="30" t="s">
        <v>3</v>
      </c>
      <c r="C42" s="186"/>
      <c r="D42" s="53" t="s">
        <v>65</v>
      </c>
      <c r="E42" s="258" t="s">
        <v>65</v>
      </c>
      <c r="F42" s="56" t="s">
        <v>65</v>
      </c>
      <c r="G42" s="56" t="s">
        <v>65</v>
      </c>
      <c r="H42" s="56" t="s">
        <v>65</v>
      </c>
      <c r="I42" s="56" t="s">
        <v>65</v>
      </c>
      <c r="J42" s="257" t="s">
        <v>65</v>
      </c>
      <c r="K42" s="53">
        <v>0</v>
      </c>
      <c r="L42" s="53">
        <v>3</v>
      </c>
      <c r="M42" s="53">
        <v>0</v>
      </c>
      <c r="N42" s="54" t="s">
        <v>65</v>
      </c>
      <c r="O42" s="55" t="s">
        <v>65</v>
      </c>
      <c r="P42" s="55" t="s">
        <v>65</v>
      </c>
      <c r="Q42" s="52">
        <v>0</v>
      </c>
      <c r="R42" s="53">
        <v>0</v>
      </c>
      <c r="S42" s="53">
        <v>2</v>
      </c>
      <c r="T42" s="256">
        <v>4</v>
      </c>
      <c r="U42" s="255">
        <v>0</v>
      </c>
      <c r="V42" s="52" t="s">
        <v>65</v>
      </c>
      <c r="W42" s="53" t="s">
        <v>65</v>
      </c>
      <c r="X42" s="53" t="s">
        <v>65</v>
      </c>
      <c r="Y42" s="53" t="s">
        <v>65</v>
      </c>
      <c r="Z42" s="53" t="s">
        <v>65</v>
      </c>
      <c r="AA42" s="53" t="s">
        <v>65</v>
      </c>
      <c r="AB42" s="53" t="s">
        <v>65</v>
      </c>
      <c r="AC42" s="53" t="s">
        <v>65</v>
      </c>
      <c r="AD42" s="212" t="s">
        <v>65</v>
      </c>
      <c r="AE42" s="254" t="s">
        <v>65</v>
      </c>
      <c r="AF42" s="254" t="s">
        <v>65</v>
      </c>
      <c r="AG42" s="254" t="s">
        <v>65</v>
      </c>
      <c r="AH42" s="254" t="s">
        <v>65</v>
      </c>
      <c r="AI42" s="254" t="s">
        <v>65</v>
      </c>
      <c r="AJ42" s="254" t="s">
        <v>65</v>
      </c>
      <c r="AK42" s="254" t="s">
        <v>65</v>
      </c>
      <c r="AL42" s="253" t="s">
        <v>65</v>
      </c>
      <c r="AM42" s="66" t="s">
        <v>8</v>
      </c>
      <c r="AN42" s="24"/>
      <c r="AP42" s="274" t="str">
        <f t="shared" si="2"/>
        <v>-</v>
      </c>
    </row>
    <row r="43" spans="1:42" x14ac:dyDescent="0.2">
      <c r="A43" s="49">
        <v>15.51</v>
      </c>
      <c r="B43" s="31" t="s">
        <v>4</v>
      </c>
      <c r="C43" s="211" t="s">
        <v>65</v>
      </c>
      <c r="D43" s="60" t="s">
        <v>65</v>
      </c>
      <c r="E43" s="63" t="s">
        <v>65</v>
      </c>
      <c r="F43" s="64" t="s">
        <v>65</v>
      </c>
      <c r="G43" s="64" t="s">
        <v>65</v>
      </c>
      <c r="H43" s="64" t="s">
        <v>65</v>
      </c>
      <c r="I43" s="64" t="s">
        <v>65</v>
      </c>
      <c r="J43" s="59">
        <v>3</v>
      </c>
      <c r="K43" s="60">
        <v>0</v>
      </c>
      <c r="L43" s="60">
        <v>4</v>
      </c>
      <c r="M43" s="60">
        <v>2</v>
      </c>
      <c r="N43" s="61" t="s">
        <v>65</v>
      </c>
      <c r="O43" s="62" t="s">
        <v>65</v>
      </c>
      <c r="P43" s="62" t="s">
        <v>65</v>
      </c>
      <c r="Q43" s="59">
        <v>0</v>
      </c>
      <c r="R43" s="60">
        <v>0</v>
      </c>
      <c r="S43" s="60">
        <v>0</v>
      </c>
      <c r="T43" s="252">
        <v>0</v>
      </c>
      <c r="U43" s="211" t="s">
        <v>65</v>
      </c>
      <c r="V43" s="59" t="s">
        <v>65</v>
      </c>
      <c r="W43" s="60" t="s">
        <v>65</v>
      </c>
      <c r="X43" s="60" t="s">
        <v>65</v>
      </c>
      <c r="Y43" s="60" t="s">
        <v>65</v>
      </c>
      <c r="Z43" s="60" t="s">
        <v>65</v>
      </c>
      <c r="AA43" s="60" t="s">
        <v>65</v>
      </c>
      <c r="AB43" s="60" t="s">
        <v>65</v>
      </c>
      <c r="AC43" s="60" t="s">
        <v>65</v>
      </c>
      <c r="AD43" s="210"/>
      <c r="AE43" s="251" t="s">
        <v>65</v>
      </c>
      <c r="AF43" s="251" t="s">
        <v>65</v>
      </c>
      <c r="AG43" s="251" t="s">
        <v>65</v>
      </c>
      <c r="AH43" s="251" t="s">
        <v>65</v>
      </c>
      <c r="AI43" s="251" t="s">
        <v>65</v>
      </c>
      <c r="AJ43" s="251" t="s">
        <v>65</v>
      </c>
      <c r="AK43" s="251" t="s">
        <v>65</v>
      </c>
      <c r="AL43" s="250"/>
      <c r="AM43" s="67">
        <f>SUM(C43:AL43)</f>
        <v>9</v>
      </c>
      <c r="AN43" s="25"/>
      <c r="AP43" s="274" t="str">
        <f t="shared" si="2"/>
        <v>-</v>
      </c>
    </row>
    <row r="44" spans="1:42" x14ac:dyDescent="0.2">
      <c r="A44" s="272" t="s">
        <v>92</v>
      </c>
      <c r="B44" s="29" t="s">
        <v>5</v>
      </c>
      <c r="C44" s="161" t="s">
        <v>65</v>
      </c>
      <c r="D44" s="74" t="s">
        <v>65</v>
      </c>
      <c r="E44" s="75" t="s">
        <v>65</v>
      </c>
      <c r="F44" s="249" t="s">
        <v>65</v>
      </c>
      <c r="G44" s="249" t="s">
        <v>65</v>
      </c>
      <c r="H44" s="249" t="s">
        <v>65</v>
      </c>
      <c r="I44" s="76" t="s">
        <v>65</v>
      </c>
      <c r="J44" s="73">
        <f>J43</f>
        <v>3</v>
      </c>
      <c r="K44" s="247">
        <f>J44-K42+K43</f>
        <v>3</v>
      </c>
      <c r="L44" s="247">
        <f>K44-L42+L43</f>
        <v>4</v>
      </c>
      <c r="M44" s="74">
        <f>L44-M42+M43</f>
        <v>6</v>
      </c>
      <c r="N44" s="71" t="s">
        <v>65</v>
      </c>
      <c r="O44" s="248" t="s">
        <v>65</v>
      </c>
      <c r="P44" s="72" t="s">
        <v>65</v>
      </c>
      <c r="Q44" s="73">
        <f>M44-Q42+Q43</f>
        <v>6</v>
      </c>
      <c r="R44" s="247">
        <f>Q44-R42+R43</f>
        <v>6</v>
      </c>
      <c r="S44" s="74">
        <f>R44-S42+S43</f>
        <v>4</v>
      </c>
      <c r="T44" s="265">
        <f>S44-T42+T43</f>
        <v>0</v>
      </c>
      <c r="U44" s="73">
        <f>T44-U42</f>
        <v>0</v>
      </c>
      <c r="V44" s="73" t="s">
        <v>65</v>
      </c>
      <c r="W44" s="247" t="s">
        <v>65</v>
      </c>
      <c r="X44" s="247" t="s">
        <v>65</v>
      </c>
      <c r="Y44" s="247" t="s">
        <v>65</v>
      </c>
      <c r="Z44" s="247" t="s">
        <v>65</v>
      </c>
      <c r="AA44" s="247" t="s">
        <v>65</v>
      </c>
      <c r="AB44" s="247" t="s">
        <v>65</v>
      </c>
      <c r="AC44" s="247" t="s">
        <v>65</v>
      </c>
      <c r="AD44" s="74" t="s">
        <v>65</v>
      </c>
      <c r="AE44" s="77" t="s">
        <v>65</v>
      </c>
      <c r="AF44" s="246" t="s">
        <v>65</v>
      </c>
      <c r="AG44" s="246" t="s">
        <v>65</v>
      </c>
      <c r="AH44" s="246" t="s">
        <v>65</v>
      </c>
      <c r="AI44" s="246" t="s">
        <v>65</v>
      </c>
      <c r="AJ44" s="246" t="s">
        <v>65</v>
      </c>
      <c r="AK44" s="246" t="s">
        <v>65</v>
      </c>
      <c r="AL44" s="246" t="s">
        <v>65</v>
      </c>
      <c r="AM44" s="68"/>
      <c r="AN44" s="26">
        <f>MAX(C44:AL44)</f>
        <v>6</v>
      </c>
      <c r="AP44" s="274">
        <f t="shared" si="2"/>
        <v>3</v>
      </c>
    </row>
    <row r="45" spans="1:42" ht="15.75" x14ac:dyDescent="0.25">
      <c r="A45" s="273"/>
      <c r="B45" s="200" t="s">
        <v>6</v>
      </c>
      <c r="C45" s="129"/>
      <c r="D45" s="125"/>
      <c r="E45" s="122"/>
      <c r="F45" s="123"/>
      <c r="G45" s="167" t="s">
        <v>65</v>
      </c>
      <c r="H45" s="123"/>
      <c r="I45" s="123"/>
      <c r="J45" s="124" t="s">
        <v>65</v>
      </c>
      <c r="K45" s="125"/>
      <c r="L45" s="125"/>
      <c r="M45" s="125"/>
      <c r="N45" s="126"/>
      <c r="O45" s="127" t="s">
        <v>65</v>
      </c>
      <c r="P45" s="128"/>
      <c r="Q45" s="129"/>
      <c r="R45" s="125"/>
      <c r="S45" s="125"/>
      <c r="T45" s="242"/>
      <c r="U45" s="124">
        <v>16.059999999999999</v>
      </c>
      <c r="V45" s="129"/>
      <c r="W45" s="125"/>
      <c r="X45" s="130" t="s">
        <v>65</v>
      </c>
      <c r="Y45" s="125"/>
      <c r="Z45" s="125"/>
      <c r="AA45" s="125"/>
      <c r="AB45" s="125"/>
      <c r="AC45" s="130" t="s">
        <v>65</v>
      </c>
      <c r="AD45" s="245" t="s">
        <v>65</v>
      </c>
      <c r="AE45" s="241" t="s">
        <v>65</v>
      </c>
      <c r="AF45" s="240"/>
      <c r="AG45" s="240"/>
      <c r="AH45" s="241" t="s">
        <v>65</v>
      </c>
      <c r="AI45" s="240"/>
      <c r="AJ45" s="240"/>
      <c r="AK45" s="240"/>
      <c r="AL45" s="244" t="s">
        <v>65</v>
      </c>
      <c r="AM45" s="69">
        <v>0.15</v>
      </c>
      <c r="AN45" s="25"/>
      <c r="AP45" s="274" t="str">
        <f t="shared" si="2"/>
        <v>-</v>
      </c>
    </row>
    <row r="46" spans="1:42" ht="15.75" x14ac:dyDescent="0.25">
      <c r="A46" s="273"/>
      <c r="B46" s="200" t="s">
        <v>7</v>
      </c>
      <c r="C46" s="243" t="s">
        <v>65</v>
      </c>
      <c r="D46" s="125"/>
      <c r="E46" s="122"/>
      <c r="F46" s="123"/>
      <c r="G46" s="167" t="s">
        <v>65</v>
      </c>
      <c r="H46" s="123"/>
      <c r="I46" s="123"/>
      <c r="J46" s="124">
        <v>15.51</v>
      </c>
      <c r="K46" s="125"/>
      <c r="L46" s="125"/>
      <c r="M46" s="125"/>
      <c r="N46" s="126"/>
      <c r="O46" s="127" t="s">
        <v>65</v>
      </c>
      <c r="P46" s="128"/>
      <c r="Q46" s="129"/>
      <c r="R46" s="125"/>
      <c r="S46" s="125"/>
      <c r="T46" s="242"/>
      <c r="U46" s="124" t="s">
        <v>65</v>
      </c>
      <c r="V46" s="129"/>
      <c r="W46" s="125"/>
      <c r="X46" s="130" t="s">
        <v>65</v>
      </c>
      <c r="Y46" s="125"/>
      <c r="Z46" s="125"/>
      <c r="AA46" s="125"/>
      <c r="AB46" s="125"/>
      <c r="AC46" s="130" t="s">
        <v>65</v>
      </c>
      <c r="AD46" s="242"/>
      <c r="AE46" s="241" t="s">
        <v>65</v>
      </c>
      <c r="AF46" s="240"/>
      <c r="AG46" s="240"/>
      <c r="AH46" s="241" t="s">
        <v>65</v>
      </c>
      <c r="AI46" s="240"/>
      <c r="AJ46" s="240"/>
      <c r="AK46" s="240"/>
      <c r="AL46" s="239"/>
      <c r="AM46" s="68"/>
      <c r="AN46" s="27"/>
      <c r="AP46" s="274" t="str">
        <f t="shared" si="2"/>
        <v>-</v>
      </c>
    </row>
    <row r="47" spans="1:42" ht="15.75" thickBot="1" x14ac:dyDescent="0.25">
      <c r="A47" s="50">
        <v>140</v>
      </c>
      <c r="B47" s="34" t="s">
        <v>9</v>
      </c>
      <c r="C47" s="35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7"/>
      <c r="AJ47" s="237"/>
      <c r="AK47" s="237"/>
      <c r="AL47" s="236"/>
      <c r="AM47" s="70"/>
      <c r="AN47" s="28"/>
      <c r="AP47" s="274" t="str">
        <f t="shared" si="2"/>
        <v>-</v>
      </c>
    </row>
    <row r="48" spans="1:42" x14ac:dyDescent="0.2">
      <c r="A48" s="48"/>
      <c r="B48" s="30" t="s">
        <v>3</v>
      </c>
      <c r="C48" s="186"/>
      <c r="D48" s="53">
        <v>0</v>
      </c>
      <c r="E48" s="258" t="s">
        <v>65</v>
      </c>
      <c r="F48" s="56" t="s">
        <v>65</v>
      </c>
      <c r="G48" s="56" t="s">
        <v>65</v>
      </c>
      <c r="H48" s="56" t="s">
        <v>65</v>
      </c>
      <c r="I48" s="56" t="s">
        <v>65</v>
      </c>
      <c r="J48" s="257">
        <v>0</v>
      </c>
      <c r="K48" s="53">
        <v>0</v>
      </c>
      <c r="L48" s="53">
        <v>1</v>
      </c>
      <c r="M48" s="53">
        <v>0</v>
      </c>
      <c r="N48" s="54" t="s">
        <v>65</v>
      </c>
      <c r="O48" s="55" t="s">
        <v>65</v>
      </c>
      <c r="P48" s="55" t="s">
        <v>65</v>
      </c>
      <c r="Q48" s="52">
        <v>0</v>
      </c>
      <c r="R48" s="53">
        <v>0</v>
      </c>
      <c r="S48" s="53">
        <v>2</v>
      </c>
      <c r="T48" s="256">
        <v>0</v>
      </c>
      <c r="U48" s="255" t="s">
        <v>65</v>
      </c>
      <c r="V48" s="52" t="s">
        <v>65</v>
      </c>
      <c r="W48" s="53" t="s">
        <v>65</v>
      </c>
      <c r="X48" s="53" t="s">
        <v>65</v>
      </c>
      <c r="Y48" s="53" t="s">
        <v>65</v>
      </c>
      <c r="Z48" s="53" t="s">
        <v>65</v>
      </c>
      <c r="AA48" s="53" t="s">
        <v>65</v>
      </c>
      <c r="AB48" s="53" t="s">
        <v>65</v>
      </c>
      <c r="AC48" s="53" t="s">
        <v>65</v>
      </c>
      <c r="AD48" s="212" t="s">
        <v>65</v>
      </c>
      <c r="AE48" s="254">
        <v>0</v>
      </c>
      <c r="AF48" s="254">
        <v>0</v>
      </c>
      <c r="AG48" s="254">
        <v>0</v>
      </c>
      <c r="AH48" s="254">
        <v>0</v>
      </c>
      <c r="AI48" s="254">
        <v>0</v>
      </c>
      <c r="AJ48" s="254">
        <v>0</v>
      </c>
      <c r="AK48" s="254">
        <v>0</v>
      </c>
      <c r="AL48" s="253">
        <v>0</v>
      </c>
      <c r="AM48" s="66" t="s">
        <v>8</v>
      </c>
      <c r="AN48" s="24"/>
      <c r="AP48" s="274" t="str">
        <f t="shared" si="2"/>
        <v>-</v>
      </c>
    </row>
    <row r="49" spans="1:42" x14ac:dyDescent="0.2">
      <c r="A49" s="49">
        <v>16.43</v>
      </c>
      <c r="B49" s="31" t="s">
        <v>4</v>
      </c>
      <c r="C49" s="211">
        <v>2</v>
      </c>
      <c r="D49" s="60">
        <v>0</v>
      </c>
      <c r="E49" s="63" t="s">
        <v>65</v>
      </c>
      <c r="F49" s="64" t="s">
        <v>65</v>
      </c>
      <c r="G49" s="64" t="s">
        <v>65</v>
      </c>
      <c r="H49" s="64" t="s">
        <v>65</v>
      </c>
      <c r="I49" s="64" t="s">
        <v>65</v>
      </c>
      <c r="J49" s="59">
        <v>1</v>
      </c>
      <c r="K49" s="60">
        <v>0</v>
      </c>
      <c r="L49" s="60">
        <v>0</v>
      </c>
      <c r="M49" s="60">
        <v>0</v>
      </c>
      <c r="N49" s="61" t="s">
        <v>65</v>
      </c>
      <c r="O49" s="62" t="s">
        <v>65</v>
      </c>
      <c r="P49" s="62" t="s">
        <v>65</v>
      </c>
      <c r="Q49" s="59">
        <v>0</v>
      </c>
      <c r="R49" s="60">
        <v>0</v>
      </c>
      <c r="S49" s="60">
        <v>0</v>
      </c>
      <c r="T49" s="252">
        <v>0</v>
      </c>
      <c r="U49" s="211" t="s">
        <v>65</v>
      </c>
      <c r="V49" s="59" t="s">
        <v>65</v>
      </c>
      <c r="W49" s="60" t="s">
        <v>65</v>
      </c>
      <c r="X49" s="60" t="s">
        <v>65</v>
      </c>
      <c r="Y49" s="60" t="s">
        <v>65</v>
      </c>
      <c r="Z49" s="60" t="s">
        <v>65</v>
      </c>
      <c r="AA49" s="60" t="s">
        <v>65</v>
      </c>
      <c r="AB49" s="60" t="s">
        <v>65</v>
      </c>
      <c r="AC49" s="60" t="s">
        <v>65</v>
      </c>
      <c r="AD49" s="210"/>
      <c r="AE49" s="251">
        <v>0</v>
      </c>
      <c r="AF49" s="251">
        <v>0</v>
      </c>
      <c r="AG49" s="251">
        <v>0</v>
      </c>
      <c r="AH49" s="251">
        <v>0</v>
      </c>
      <c r="AI49" s="251">
        <v>0</v>
      </c>
      <c r="AJ49" s="251">
        <v>0</v>
      </c>
      <c r="AK49" s="251">
        <v>0</v>
      </c>
      <c r="AL49" s="250"/>
      <c r="AM49" s="67">
        <f>SUM(C49:AL49)</f>
        <v>3</v>
      </c>
      <c r="AN49" s="25"/>
      <c r="AP49" s="274" t="str">
        <f t="shared" si="2"/>
        <v>-</v>
      </c>
    </row>
    <row r="50" spans="1:42" x14ac:dyDescent="0.2">
      <c r="A50" s="272" t="s">
        <v>67</v>
      </c>
      <c r="B50" s="29" t="s">
        <v>5</v>
      </c>
      <c r="C50" s="161">
        <f>C49</f>
        <v>2</v>
      </c>
      <c r="D50" s="74">
        <f>C50-D48+D49</f>
        <v>2</v>
      </c>
      <c r="E50" s="75" t="s">
        <v>65</v>
      </c>
      <c r="F50" s="249" t="s">
        <v>65</v>
      </c>
      <c r="G50" s="249" t="s">
        <v>65</v>
      </c>
      <c r="H50" s="249" t="s">
        <v>65</v>
      </c>
      <c r="I50" s="76" t="s">
        <v>65</v>
      </c>
      <c r="J50" s="73">
        <f>D50-J48+J49</f>
        <v>3</v>
      </c>
      <c r="K50" s="247">
        <f>J50-K48+K49</f>
        <v>3</v>
      </c>
      <c r="L50" s="247">
        <f>K50-L48+L49</f>
        <v>2</v>
      </c>
      <c r="M50" s="74">
        <f>L50-M48+M49</f>
        <v>2</v>
      </c>
      <c r="N50" s="71" t="s">
        <v>65</v>
      </c>
      <c r="O50" s="248" t="s">
        <v>65</v>
      </c>
      <c r="P50" s="72" t="s">
        <v>65</v>
      </c>
      <c r="Q50" s="73">
        <f>M50-Q48+Q49</f>
        <v>2</v>
      </c>
      <c r="R50" s="247">
        <f>Q50-R48+R49</f>
        <v>2</v>
      </c>
      <c r="S50" s="74">
        <f>R50-S48+S49</f>
        <v>0</v>
      </c>
      <c r="T50" s="265">
        <f>S50-T48+T49</f>
        <v>0</v>
      </c>
      <c r="U50" s="73" t="s">
        <v>65</v>
      </c>
      <c r="V50" s="73" t="s">
        <v>65</v>
      </c>
      <c r="W50" s="247" t="s">
        <v>65</v>
      </c>
      <c r="X50" s="247" t="s">
        <v>65</v>
      </c>
      <c r="Y50" s="247" t="s">
        <v>65</v>
      </c>
      <c r="Z50" s="247" t="s">
        <v>65</v>
      </c>
      <c r="AA50" s="247" t="s">
        <v>65</v>
      </c>
      <c r="AB50" s="247" t="s">
        <v>65</v>
      </c>
      <c r="AC50" s="247" t="s">
        <v>65</v>
      </c>
      <c r="AD50" s="74" t="s">
        <v>65</v>
      </c>
      <c r="AE50" s="77">
        <f>S50-AE48+AE49</f>
        <v>0</v>
      </c>
      <c r="AF50" s="246">
        <f t="shared" ref="AF50:AL50" si="8">AE50-AF48+AF49</f>
        <v>0</v>
      </c>
      <c r="AG50" s="246">
        <f t="shared" si="8"/>
        <v>0</v>
      </c>
      <c r="AH50" s="246">
        <f t="shared" si="8"/>
        <v>0</v>
      </c>
      <c r="AI50" s="246">
        <f t="shared" si="8"/>
        <v>0</v>
      </c>
      <c r="AJ50" s="246">
        <f t="shared" si="8"/>
        <v>0</v>
      </c>
      <c r="AK50" s="246">
        <f t="shared" si="8"/>
        <v>0</v>
      </c>
      <c r="AL50" s="246">
        <f t="shared" si="8"/>
        <v>0</v>
      </c>
      <c r="AM50" s="68"/>
      <c r="AN50" s="26">
        <f>MAX(C50:AL50)</f>
        <v>3</v>
      </c>
      <c r="AP50" s="274">
        <f t="shared" si="2"/>
        <v>3</v>
      </c>
    </row>
    <row r="51" spans="1:42" ht="15.75" x14ac:dyDescent="0.25">
      <c r="A51" s="273"/>
      <c r="B51" s="200" t="s">
        <v>6</v>
      </c>
      <c r="C51" s="129"/>
      <c r="D51" s="125"/>
      <c r="E51" s="122"/>
      <c r="F51" s="123"/>
      <c r="G51" s="167" t="s">
        <v>65</v>
      </c>
      <c r="H51" s="123"/>
      <c r="I51" s="123"/>
      <c r="J51" s="124">
        <v>16.5</v>
      </c>
      <c r="K51" s="125"/>
      <c r="L51" s="125"/>
      <c r="M51" s="125"/>
      <c r="N51" s="126"/>
      <c r="O51" s="127" t="s">
        <v>65</v>
      </c>
      <c r="P51" s="128"/>
      <c r="Q51" s="129"/>
      <c r="R51" s="125"/>
      <c r="S51" s="125"/>
      <c r="T51" s="242"/>
      <c r="U51" s="124" t="s">
        <v>65</v>
      </c>
      <c r="V51" s="129"/>
      <c r="W51" s="125"/>
      <c r="X51" s="130" t="s">
        <v>65</v>
      </c>
      <c r="Y51" s="125"/>
      <c r="Z51" s="125"/>
      <c r="AA51" s="125"/>
      <c r="AB51" s="125"/>
      <c r="AC51" s="130" t="s">
        <v>65</v>
      </c>
      <c r="AD51" s="245" t="s">
        <v>65</v>
      </c>
      <c r="AE51" s="241">
        <v>17.05</v>
      </c>
      <c r="AF51" s="240"/>
      <c r="AG51" s="240"/>
      <c r="AH51" s="241">
        <v>17.079999999999998</v>
      </c>
      <c r="AI51" s="240"/>
      <c r="AJ51" s="240"/>
      <c r="AK51" s="240"/>
      <c r="AL51" s="244">
        <v>17.14</v>
      </c>
      <c r="AM51" s="69">
        <v>0.31</v>
      </c>
      <c r="AN51" s="25"/>
      <c r="AP51" s="274" t="str">
        <f t="shared" si="2"/>
        <v>-</v>
      </c>
    </row>
    <row r="52" spans="1:42" ht="15.75" x14ac:dyDescent="0.25">
      <c r="A52" s="273"/>
      <c r="B52" s="200" t="s">
        <v>7</v>
      </c>
      <c r="C52" s="243">
        <v>16.43</v>
      </c>
      <c r="D52" s="125"/>
      <c r="E52" s="122"/>
      <c r="F52" s="123"/>
      <c r="G52" s="167" t="s">
        <v>65</v>
      </c>
      <c r="H52" s="123"/>
      <c r="I52" s="123"/>
      <c r="J52" s="124">
        <v>16.5</v>
      </c>
      <c r="K52" s="125"/>
      <c r="L52" s="125"/>
      <c r="M52" s="125"/>
      <c r="N52" s="126"/>
      <c r="O52" s="127" t="s">
        <v>65</v>
      </c>
      <c r="P52" s="128"/>
      <c r="Q52" s="129"/>
      <c r="R52" s="125"/>
      <c r="S52" s="125"/>
      <c r="T52" s="242"/>
      <c r="U52" s="124" t="s">
        <v>65</v>
      </c>
      <c r="V52" s="129"/>
      <c r="W52" s="125"/>
      <c r="X52" s="130" t="s">
        <v>65</v>
      </c>
      <c r="Y52" s="125"/>
      <c r="Z52" s="125"/>
      <c r="AA52" s="125"/>
      <c r="AB52" s="125"/>
      <c r="AC52" s="130" t="s">
        <v>65</v>
      </c>
      <c r="AD52" s="242"/>
      <c r="AE52" s="241">
        <v>17.05</v>
      </c>
      <c r="AF52" s="240"/>
      <c r="AG52" s="240"/>
      <c r="AH52" s="241">
        <v>17.079999999999998</v>
      </c>
      <c r="AI52" s="240"/>
      <c r="AJ52" s="240"/>
      <c r="AK52" s="240"/>
      <c r="AL52" s="239"/>
      <c r="AM52" s="68"/>
      <c r="AN52" s="27"/>
      <c r="AP52" s="274" t="str">
        <f t="shared" si="2"/>
        <v>-</v>
      </c>
    </row>
    <row r="53" spans="1:42" ht="15.75" thickBot="1" x14ac:dyDescent="0.25">
      <c r="A53" s="50">
        <v>140</v>
      </c>
      <c r="B53" s="34" t="s">
        <v>9</v>
      </c>
      <c r="C53" s="35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  <c r="AH53" s="238"/>
      <c r="AI53" s="237"/>
      <c r="AJ53" s="237"/>
      <c r="AK53" s="237"/>
      <c r="AL53" s="236"/>
      <c r="AM53" s="70"/>
      <c r="AN53" s="28"/>
      <c r="AP53" s="274" t="str">
        <f t="shared" si="2"/>
        <v>-</v>
      </c>
    </row>
    <row r="54" spans="1:42" x14ac:dyDescent="0.2">
      <c r="A54" s="79" t="s">
        <v>55</v>
      </c>
      <c r="B54" s="80"/>
      <c r="C54" s="186"/>
      <c r="D54" s="183">
        <f>SUMIF($B$6:$B53,"l. wys.",D$6:D53)</f>
        <v>0</v>
      </c>
      <c r="E54" s="235">
        <f>SUMIF($B$6:$B53,"l. wys.",E$6:E53)</f>
        <v>0</v>
      </c>
      <c r="F54" s="107">
        <f>SUMIF($B$6:$B53,"l. wys.",F$6:F53)</f>
        <v>0</v>
      </c>
      <c r="G54" s="107">
        <f>SUMIF($B$6:$B53,"l. wys.",G$6:G53)</f>
        <v>0</v>
      </c>
      <c r="H54" s="107">
        <f>SUMIF($B$6:$B53,"l. wys.",H$6:H53)</f>
        <v>0</v>
      </c>
      <c r="I54" s="110">
        <f>SUMIF($B$6:$B53,"l. wys.",I$6:I53)</f>
        <v>0</v>
      </c>
      <c r="J54" s="231">
        <f>SUMIF($B$6:$B53,"l. wys.",J$6:J53)</f>
        <v>0</v>
      </c>
      <c r="K54" s="82">
        <f>SUMIF($B$6:$B53,"l. wys.",K$6:K53)</f>
        <v>1</v>
      </c>
      <c r="L54" s="82">
        <f>SUMIF($B$6:$B53,"l. wys.",L$6:L53)</f>
        <v>8</v>
      </c>
      <c r="M54" s="183">
        <f>SUMIF($B$6:$B53,"l. wys.",M$6:M53)</f>
        <v>2</v>
      </c>
      <c r="N54" s="234">
        <f>SUMIF($B$6:$B53,"l. wys.",N$6:N53)</f>
        <v>0</v>
      </c>
      <c r="O54" s="103">
        <f>SUMIF($B$6:$B53,"l. wys.",O$6:O53)</f>
        <v>0</v>
      </c>
      <c r="P54" s="233">
        <f>SUMIF($B$6:$B53,"l. wys.",P$6:P53)</f>
        <v>0</v>
      </c>
      <c r="Q54" s="231">
        <f>SUMIF($B$6:$B53,"l. wys.",Q$6:Q53)</f>
        <v>2</v>
      </c>
      <c r="R54" s="82">
        <f>SUMIF($B$6:$B53,"l. wys.",R$6:R53)</f>
        <v>4</v>
      </c>
      <c r="S54" s="82">
        <f>SUMIF($B$6:$B53,"l. wys.",S$6:S53)</f>
        <v>12</v>
      </c>
      <c r="T54" s="82">
        <f>SUMIF($B$6:$B53,"l. wys.",T$6:T53)</f>
        <v>14</v>
      </c>
      <c r="U54" s="232">
        <f>SUMIF($B$6:$B53,"l. wys.",U$6:U53)</f>
        <v>8</v>
      </c>
      <c r="V54" s="231">
        <f>SUMIF($B$6:$B53,"l. wys.",V$6:V53)</f>
        <v>2</v>
      </c>
      <c r="W54" s="82">
        <f>SUMIF($B$6:$B53,"l. wys.",W$6:W53)</f>
        <v>0</v>
      </c>
      <c r="X54" s="82">
        <f>SUMIF($B$6:$B53,"l. wys.",X$6:X53)</f>
        <v>1</v>
      </c>
      <c r="Y54" s="82">
        <f>SUMIF($B$6:$B53,"l. wys.",Y$6:Y53)</f>
        <v>0</v>
      </c>
      <c r="Z54" s="82">
        <f>SUMIF($B$6:$B53,"l. wys.",Z$6:Z53)</f>
        <v>0</v>
      </c>
      <c r="AA54" s="82">
        <f>SUMIF($B$6:$B53,"l. wys.",AA$6:AA53)</f>
        <v>2</v>
      </c>
      <c r="AB54" s="82">
        <f>SUMIF($B$6:$B53,"l. wys.",AB$6:AB53)</f>
        <v>4</v>
      </c>
      <c r="AC54" s="82">
        <f>SUMIF($B$6:$B53,"l. wys.",AC$6:AC53)</f>
        <v>2</v>
      </c>
      <c r="AD54" s="183">
        <f>SUMIF($B$6:$B53,"l. wys.",AD$6:AD53)</f>
        <v>2</v>
      </c>
      <c r="AE54" s="85">
        <f>SUMIF($B$6:$B53,"l. wys.",AE$6:AE53)</f>
        <v>0</v>
      </c>
      <c r="AF54" s="86">
        <f>SUMIF($B$6:$B53,"l. wys.",AF$6:AF53)</f>
        <v>0</v>
      </c>
      <c r="AG54" s="86">
        <f>SUMIF($B$6:$B53,"l. wys.",AG$6:AG53)</f>
        <v>0</v>
      </c>
      <c r="AH54" s="86">
        <f>SUMIF($B$6:$B53,"l. wys.",AH$6:AH53)</f>
        <v>0</v>
      </c>
      <c r="AI54" s="86">
        <f>SUMIF($B$6:$B53,"l. wys.",AI$6:AI53)</f>
        <v>0</v>
      </c>
      <c r="AJ54" s="86">
        <f>SUMIF($B$6:$B53,"l. wys.",AJ$6:AJ53)</f>
        <v>0</v>
      </c>
      <c r="AK54" s="86">
        <f>SUMIF($B$6:$B53,"l. wys.",AK$6:AK53)</f>
        <v>0</v>
      </c>
      <c r="AL54" s="87">
        <f>SUMIF($B$6:$B53,"l. wys.",AL$6:AL53)</f>
        <v>0</v>
      </c>
      <c r="AM54" s="88" t="str">
        <f>"Σ: "&amp;SUM(C54:AL54)</f>
        <v>Σ: 64</v>
      </c>
      <c r="AP54" s="274" t="str">
        <f t="shared" si="2"/>
        <v>-</v>
      </c>
    </row>
    <row r="55" spans="1:42" ht="15.75" thickBot="1" x14ac:dyDescent="0.25">
      <c r="A55" s="89" t="s">
        <v>56</v>
      </c>
      <c r="B55" s="90"/>
      <c r="C55" s="93">
        <f>SUMIF($B$6:$B53,"l. wsiad.",C$6:C53)</f>
        <v>6</v>
      </c>
      <c r="D55" s="179">
        <f>SUMIF($B$6:$B53,"l. wsiad.",D$6:D53)</f>
        <v>0</v>
      </c>
      <c r="E55" s="137">
        <f>SUMIF($B$6:$B53,"l. wsiad.",E$6:E53)</f>
        <v>0</v>
      </c>
      <c r="F55" s="109">
        <f>SUMIF($B$6:$B53,"l. wsiad.",F$6:F53)</f>
        <v>0</v>
      </c>
      <c r="G55" s="109">
        <f>SUMIF($B$6:$B53,"l. wsiad.",G$6:G53)</f>
        <v>1</v>
      </c>
      <c r="H55" s="109">
        <f>SUMIF($B$6:$B53,"l. wsiad.",H$6:H53)</f>
        <v>0</v>
      </c>
      <c r="I55" s="138">
        <f>SUMIF($B$6:$B53,"l. wsiad.",I$6:I53)</f>
        <v>0</v>
      </c>
      <c r="J55" s="227">
        <f>SUMIF($B$6:$B53,"l. wsiad.",J$6:J53)</f>
        <v>9</v>
      </c>
      <c r="K55" s="92">
        <f>SUMIF($B$6:$B53,"l. wsiad.",K$6:K53)</f>
        <v>0</v>
      </c>
      <c r="L55" s="92">
        <f>SUMIF($B$6:$B53,"l. wsiad.",L$6:L53)</f>
        <v>17</v>
      </c>
      <c r="M55" s="179">
        <f>SUMIF($B$6:$B53,"l. wsiad.",M$6:M53)</f>
        <v>6</v>
      </c>
      <c r="N55" s="230">
        <f>SUMIF($B$6:$B53,"l. wsiad.",N$6:N53)</f>
        <v>3</v>
      </c>
      <c r="O55" s="105">
        <f>SUMIF($B$6:$B53,"l. wsiad.",O$6:O53)</f>
        <v>10</v>
      </c>
      <c r="P55" s="229">
        <f>SUMIF($B$6:$B53,"l. wsiad.",P$6:P53)</f>
        <v>0</v>
      </c>
      <c r="Q55" s="227">
        <f>SUMIF($B$6:$B53,"l. wsiad.",Q$6:Q53)</f>
        <v>1</v>
      </c>
      <c r="R55" s="92">
        <f>SUMIF($B$6:$B53,"l. wsiad.",R$6:R53)</f>
        <v>1</v>
      </c>
      <c r="S55" s="92">
        <f>SUMIF($B$6:$B53,"l. wsiad.",S$6:S53)</f>
        <v>0</v>
      </c>
      <c r="T55" s="92">
        <f>SUMIF($B$6:$B53,"l. wsiad.",T$6:T53)</f>
        <v>0</v>
      </c>
      <c r="U55" s="228">
        <f>SUMIF($B$6:$B53,"l. wsiad.",U$6:U53)</f>
        <v>1</v>
      </c>
      <c r="V55" s="227">
        <f>SUMIF($B$6:$B53,"l. wsiad.",V$6:V53)</f>
        <v>2</v>
      </c>
      <c r="W55" s="92">
        <f>SUMIF($B$6:$B53,"l. wsiad.",W$6:W53)</f>
        <v>3</v>
      </c>
      <c r="X55" s="92">
        <f>SUMIF($B$6:$B53,"l. wsiad.",X$6:X53)</f>
        <v>4</v>
      </c>
      <c r="Y55" s="92">
        <f>SUMIF($B$6:$B53,"l. wsiad.",Y$6:Y53)</f>
        <v>0</v>
      </c>
      <c r="Z55" s="92">
        <f>SUMIF($B$6:$B53,"l. wsiad.",Z$6:Z53)</f>
        <v>0</v>
      </c>
      <c r="AA55" s="92">
        <f>SUMIF($B$6:$B53,"l. wsiad.",AA$6:AA53)</f>
        <v>0</v>
      </c>
      <c r="AB55" s="92">
        <f>SUMIF($B$6:$B53,"l. wsiad.",AB$6:AB53)</f>
        <v>0</v>
      </c>
      <c r="AC55" s="92">
        <f>SUMIF($B$6:$B53,"l. wsiad.",AC$6:AC53)</f>
        <v>0</v>
      </c>
      <c r="AD55" s="179">
        <f>SUMIF($B$6:$B53,"l. wsiad.",AD$6:AD53)</f>
        <v>0</v>
      </c>
      <c r="AE55" s="95">
        <f>SUMIF($B$6:$B53,"l. wsiad.",AE$6:AE53)</f>
        <v>0</v>
      </c>
      <c r="AF55" s="96">
        <f>SUMIF($B$6:$B53,"l. wsiad.",AF$6:AF53)</f>
        <v>0</v>
      </c>
      <c r="AG55" s="96">
        <f>SUMIF($B$6:$B53,"l. wsiad.",AG$6:AG53)</f>
        <v>0</v>
      </c>
      <c r="AH55" s="96">
        <f>SUMIF($B$6:$B53,"l. wsiad.",AH$6:AH53)</f>
        <v>0</v>
      </c>
      <c r="AI55" s="96">
        <f>SUMIF($B$6:$B53,"l. wsiad.",AI$6:AI53)</f>
        <v>0</v>
      </c>
      <c r="AJ55" s="96">
        <f>SUMIF($B$6:$B53,"l. wsiad.",AJ$6:AJ53)</f>
        <v>0</v>
      </c>
      <c r="AK55" s="96">
        <f>SUMIF($B$6:$B53,"l. wsiad.",AK$6:AK53)</f>
        <v>0</v>
      </c>
      <c r="AL55" s="97"/>
      <c r="AM55" s="98" t="str">
        <f>"Σ: "&amp;SUM(C55:AL55)</f>
        <v>Σ: 64</v>
      </c>
      <c r="AP55" s="274" t="str">
        <f t="shared" si="2"/>
        <v>-</v>
      </c>
    </row>
    <row r="56" spans="1:42" x14ac:dyDescent="0.2">
      <c r="C56" s="225">
        <v>111</v>
      </c>
      <c r="D56" s="225">
        <v>73</v>
      </c>
      <c r="E56" s="226" t="s">
        <v>62</v>
      </c>
      <c r="F56" s="226" t="s">
        <v>63</v>
      </c>
      <c r="G56" s="226">
        <v>75</v>
      </c>
      <c r="H56" s="226">
        <v>72</v>
      </c>
      <c r="I56" s="226" t="s">
        <v>64</v>
      </c>
      <c r="J56" s="225">
        <v>110</v>
      </c>
      <c r="K56" s="225">
        <v>88</v>
      </c>
      <c r="L56" s="225">
        <v>70</v>
      </c>
      <c r="M56" s="225">
        <v>78</v>
      </c>
      <c r="N56" s="225">
        <v>670</v>
      </c>
      <c r="O56" s="225">
        <v>737</v>
      </c>
      <c r="P56" s="225">
        <v>67</v>
      </c>
      <c r="Q56" s="225">
        <v>57</v>
      </c>
      <c r="R56" s="225">
        <v>85</v>
      </c>
      <c r="S56" s="225">
        <v>59</v>
      </c>
      <c r="T56" s="225">
        <v>48</v>
      </c>
      <c r="U56" s="225">
        <v>103</v>
      </c>
      <c r="V56" s="225">
        <v>62</v>
      </c>
      <c r="W56" s="225">
        <v>49</v>
      </c>
      <c r="X56" s="225">
        <v>50</v>
      </c>
      <c r="Y56" s="225">
        <v>90</v>
      </c>
      <c r="Z56" s="225">
        <v>91</v>
      </c>
      <c r="AA56" s="225">
        <v>93</v>
      </c>
      <c r="AB56" s="225">
        <v>550</v>
      </c>
      <c r="AC56" s="225">
        <v>56</v>
      </c>
      <c r="AD56" s="225">
        <v>109</v>
      </c>
      <c r="AE56" s="225">
        <v>61</v>
      </c>
      <c r="AF56" s="225">
        <v>120</v>
      </c>
      <c r="AG56" s="225">
        <v>34</v>
      </c>
      <c r="AH56" s="225">
        <v>33</v>
      </c>
      <c r="AI56" s="225">
        <v>44</v>
      </c>
      <c r="AJ56" s="225">
        <v>450</v>
      </c>
      <c r="AK56" s="225">
        <v>47</v>
      </c>
      <c r="AL56" s="225">
        <v>24</v>
      </c>
      <c r="AP56" s="276">
        <f>SUM(AP8:AP55)</f>
        <v>18</v>
      </c>
    </row>
  </sheetData>
  <mergeCells count="8">
    <mergeCell ref="A44:A46"/>
    <mergeCell ref="A50:A52"/>
    <mergeCell ref="A8:A10"/>
    <mergeCell ref="A14:A16"/>
    <mergeCell ref="A20:A22"/>
    <mergeCell ref="A26:A28"/>
    <mergeCell ref="A32:A34"/>
    <mergeCell ref="A38:A40"/>
  </mergeCells>
  <conditionalFormatting sqref="C8:S8 J20:M20 L32:M32 J26 J38 J44 U8:AD8 R14:AD14 L50:AL50 R20:AD20 R32:T32 R38:T38 R44:AL44 V32:AD32 V38:AL38">
    <cfRule type="cellIs" dxfId="27" priority="28" operator="equal">
      <formula>$AN8</formula>
    </cfRule>
  </conditionalFormatting>
  <conditionalFormatting sqref="C14:M14">
    <cfRule type="cellIs" dxfId="26" priority="27" operator="equal">
      <formula>$AN14</formula>
    </cfRule>
  </conditionalFormatting>
  <conditionalFormatting sqref="C20:D20">
    <cfRule type="cellIs" dxfId="25" priority="26" operator="equal">
      <formula>$AN20</formula>
    </cfRule>
  </conditionalFormatting>
  <conditionalFormatting sqref="L26:AD26">
    <cfRule type="cellIs" dxfId="24" priority="25" operator="equal">
      <formula>$AN26</formula>
    </cfRule>
  </conditionalFormatting>
  <conditionalFormatting sqref="C32:D32">
    <cfRule type="cellIs" dxfId="23" priority="24" operator="equal">
      <formula>$AN32</formula>
    </cfRule>
  </conditionalFormatting>
  <conditionalFormatting sqref="K38:M38">
    <cfRule type="cellIs" dxfId="22" priority="23" operator="equal">
      <formula>$AN38</formula>
    </cfRule>
  </conditionalFormatting>
  <conditionalFormatting sqref="L44:M44">
    <cfRule type="cellIs" dxfId="21" priority="22" operator="equal">
      <formula>$AN44</formula>
    </cfRule>
  </conditionalFormatting>
  <conditionalFormatting sqref="C50:H50">
    <cfRule type="cellIs" dxfId="20" priority="21" operator="equal">
      <formula>$AN50</formula>
    </cfRule>
  </conditionalFormatting>
  <conditionalFormatting sqref="N14:Q14">
    <cfRule type="cellIs" dxfId="19" priority="20" operator="equal">
      <formula>$AN14</formula>
    </cfRule>
  </conditionalFormatting>
  <conditionalFormatting sqref="N20:Q20">
    <cfRule type="cellIs" dxfId="18" priority="19" operator="equal">
      <formula>$AN20</formula>
    </cfRule>
  </conditionalFormatting>
  <conditionalFormatting sqref="N32:Q32">
    <cfRule type="cellIs" dxfId="17" priority="18" operator="equal">
      <formula>$AN32</formula>
    </cfRule>
  </conditionalFormatting>
  <conditionalFormatting sqref="N38:Q38">
    <cfRule type="cellIs" dxfId="16" priority="17" operator="equal">
      <formula>$AN38</formula>
    </cfRule>
  </conditionalFormatting>
  <conditionalFormatting sqref="N44:Q44">
    <cfRule type="cellIs" dxfId="15" priority="16" operator="equal">
      <formula>$AN44</formula>
    </cfRule>
  </conditionalFormatting>
  <conditionalFormatting sqref="K26">
    <cfRule type="cellIs" dxfId="14" priority="15" operator="equal">
      <formula>$AN26</formula>
    </cfRule>
  </conditionalFormatting>
  <conditionalFormatting sqref="J32:K32">
    <cfRule type="cellIs" dxfId="13" priority="14" operator="equal">
      <formula>$AN32</formula>
    </cfRule>
  </conditionalFormatting>
  <conditionalFormatting sqref="K44">
    <cfRule type="cellIs" dxfId="12" priority="13" operator="equal">
      <formula>$AN44</formula>
    </cfRule>
  </conditionalFormatting>
  <conditionalFormatting sqref="J50:K50">
    <cfRule type="cellIs" dxfId="11" priority="12" operator="equal">
      <formula>$AN50</formula>
    </cfRule>
  </conditionalFormatting>
  <conditionalFormatting sqref="C26:D26">
    <cfRule type="cellIs" dxfId="10" priority="11" operator="equal">
      <formula>$AN26</formula>
    </cfRule>
  </conditionalFormatting>
  <conditionalFormatting sqref="C38:D38">
    <cfRule type="cellIs" dxfId="9" priority="10" operator="equal">
      <formula>$AN38</formula>
    </cfRule>
  </conditionalFormatting>
  <conditionalFormatting sqref="C44:D44">
    <cfRule type="cellIs" dxfId="8" priority="9" operator="equal">
      <formula>$AN44</formula>
    </cfRule>
  </conditionalFormatting>
  <conditionalFormatting sqref="AE32:AL32">
    <cfRule type="cellIs" dxfId="7" priority="8" operator="equal">
      <formula>$AN32</formula>
    </cfRule>
  </conditionalFormatting>
  <conditionalFormatting sqref="AE26:AL26">
    <cfRule type="cellIs" dxfId="6" priority="7" operator="equal">
      <formula>$AN26</formula>
    </cfRule>
  </conditionalFormatting>
  <conditionalFormatting sqref="AE20:AL20">
    <cfRule type="cellIs" dxfId="5" priority="6" operator="equal">
      <formula>$AN20</formula>
    </cfRule>
  </conditionalFormatting>
  <conditionalFormatting sqref="AE14:AL14">
    <cfRule type="cellIs" dxfId="4" priority="5" operator="equal">
      <formula>$AN14</formula>
    </cfRule>
  </conditionalFormatting>
  <conditionalFormatting sqref="AE8:AL8">
    <cfRule type="cellIs" dxfId="3" priority="4" operator="equal">
      <formula>$AN8</formula>
    </cfRule>
  </conditionalFormatting>
  <conditionalFormatting sqref="T8">
    <cfRule type="cellIs" dxfId="2" priority="3" operator="equal">
      <formula>$AN8</formula>
    </cfRule>
  </conditionalFormatting>
  <conditionalFormatting sqref="U38">
    <cfRule type="cellIs" dxfId="1" priority="1" operator="equal">
      <formula>$AN38</formula>
    </cfRule>
  </conditionalFormatting>
  <conditionalFormatting sqref="U32">
    <cfRule type="cellIs" dxfId="0" priority="2" operator="equal">
      <formula>$AN32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12</vt:i4>
      </vt:variant>
    </vt:vector>
  </HeadingPairs>
  <TitlesOfParts>
    <vt:vector size="18" baseType="lpstr">
      <vt:lpstr>P NJ&gt;M</vt:lpstr>
      <vt:lpstr>P M&gt;NJ</vt:lpstr>
      <vt:lpstr>S W&gt;M</vt:lpstr>
      <vt:lpstr>S M&gt;W</vt:lpstr>
      <vt:lpstr>N W&gt;M </vt:lpstr>
      <vt:lpstr>N M&gt;W</vt:lpstr>
      <vt:lpstr>'N M&gt;W'!Obszar_wydruku</vt:lpstr>
      <vt:lpstr>'N W&gt;M '!Obszar_wydruku</vt:lpstr>
      <vt:lpstr>'P M&gt;NJ'!Obszar_wydruku</vt:lpstr>
      <vt:lpstr>'P NJ&gt;M'!Obszar_wydruku</vt:lpstr>
      <vt:lpstr>'S M&gt;W'!Obszar_wydruku</vt:lpstr>
      <vt:lpstr>'S W&gt;M'!Obszar_wydruku</vt:lpstr>
      <vt:lpstr>'N M&gt;W'!Tytuły_wydruku</vt:lpstr>
      <vt:lpstr>'N W&gt;M '!Tytuły_wydruku</vt:lpstr>
      <vt:lpstr>'P M&gt;NJ'!Tytuły_wydruku</vt:lpstr>
      <vt:lpstr>'P NJ&gt;M'!Tytuły_wydruku</vt:lpstr>
      <vt:lpstr>'S M&gt;W'!Tytuły_wydruku</vt:lpstr>
      <vt:lpstr>'S W&gt;M'!Tytuły_wydruku</vt:lpstr>
    </vt:vector>
  </TitlesOfParts>
  <Company>Organizacja Przewozów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mc</cp:lastModifiedBy>
  <cp:lastPrinted>2016-11-24T19:08:53Z</cp:lastPrinted>
  <dcterms:created xsi:type="dcterms:W3CDTF">2002-10-09T15:00:26Z</dcterms:created>
  <dcterms:modified xsi:type="dcterms:W3CDTF">2016-12-05T20:21:17Z</dcterms:modified>
</cp:coreProperties>
</file>