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My Documents\NOS 2016\wyniki\2016-12-12\Załącznik nr 1\"/>
    </mc:Choice>
  </mc:AlternateContent>
  <bookViews>
    <workbookView xWindow="330" yWindow="225" windowWidth="11355" windowHeight="14025"/>
  </bookViews>
  <sheets>
    <sheet name="P NJ&gt;OM" sheetId="5" r:id="rId1"/>
    <sheet name="P OM&gt;NJ" sheetId="6" r:id="rId2"/>
  </sheets>
  <definedNames>
    <definedName name="_xlnm.Print_Area" localSheetId="0">'P NJ&gt;OM'!$A$1:$AO$127</definedName>
    <definedName name="_xlnm.Print_Area" localSheetId="1">'P OM&gt;NJ'!$A$1:$AK$97</definedName>
    <definedName name="_xlnm.Print_Titles" localSheetId="0">'P NJ&gt;OM'!$1:$5</definedName>
    <definedName name="_xlnm.Print_Titles" localSheetId="1">'P OM&gt;NJ'!$1:$5</definedName>
  </definedNames>
  <calcPr calcId="152511"/>
</workbook>
</file>

<file path=xl/calcChain.xml><?xml version="1.0" encoding="utf-8"?>
<calcChain xmlns="http://schemas.openxmlformats.org/spreadsheetml/2006/main">
  <c r="AO121" i="5" l="1"/>
  <c r="AO115" i="5"/>
  <c r="AO109" i="5"/>
  <c r="AO103" i="5"/>
  <c r="AO97" i="5"/>
  <c r="AO91" i="5"/>
  <c r="AO85" i="5"/>
  <c r="AO79" i="5"/>
  <c r="AO73" i="5"/>
  <c r="AO67" i="5"/>
  <c r="AO61" i="5"/>
  <c r="AO55" i="5"/>
  <c r="AO49" i="5"/>
  <c r="AO43" i="5"/>
  <c r="AO37" i="5"/>
  <c r="AO31" i="5"/>
  <c r="AO25" i="5"/>
  <c r="AO19" i="5"/>
  <c r="AO13" i="5"/>
  <c r="AO7" i="5"/>
  <c r="AN7" i="6" l="1"/>
  <c r="AN9" i="6"/>
  <c r="AN10" i="6"/>
  <c r="AN11" i="6"/>
  <c r="AN12" i="6"/>
  <c r="AN13" i="6"/>
  <c r="AN15" i="6"/>
  <c r="AN16" i="6"/>
  <c r="AN17" i="6"/>
  <c r="AN18" i="6"/>
  <c r="AN19" i="6"/>
  <c r="AN21" i="6"/>
  <c r="AN22" i="6"/>
  <c r="AN23" i="6"/>
  <c r="AN24" i="6"/>
  <c r="AN25" i="6"/>
  <c r="AN27" i="6"/>
  <c r="AN28" i="6"/>
  <c r="AN29" i="6"/>
  <c r="AN30" i="6"/>
  <c r="AN31" i="6"/>
  <c r="AN32" i="6"/>
  <c r="AN33" i="6"/>
  <c r="AN34" i="6"/>
  <c r="AN35" i="6"/>
  <c r="AN36" i="6"/>
  <c r="AN37" i="6"/>
  <c r="AN38" i="6"/>
  <c r="AN39" i="6"/>
  <c r="AN40" i="6"/>
  <c r="AN41" i="6"/>
  <c r="AN42" i="6"/>
  <c r="AN43" i="6"/>
  <c r="AN44" i="6"/>
  <c r="AN45" i="6"/>
  <c r="AN46" i="6"/>
  <c r="AN47" i="6"/>
  <c r="AN48" i="6"/>
  <c r="AN49" i="6"/>
  <c r="AN50" i="6"/>
  <c r="AN51" i="6"/>
  <c r="AN52" i="6"/>
  <c r="AN53" i="6"/>
  <c r="AN54" i="6"/>
  <c r="AN55" i="6"/>
  <c r="AN56" i="6"/>
  <c r="AN57" i="6"/>
  <c r="AN58" i="6"/>
  <c r="AN59" i="6"/>
  <c r="AN60" i="6"/>
  <c r="AN61" i="6"/>
  <c r="AN62" i="6"/>
  <c r="AN63" i="6"/>
  <c r="AN64" i="6"/>
  <c r="AN65" i="6"/>
  <c r="AN66" i="6"/>
  <c r="AN67" i="6"/>
  <c r="AN68" i="6"/>
  <c r="AN69" i="6"/>
  <c r="AN70" i="6"/>
  <c r="AN71" i="6"/>
  <c r="AN72" i="6"/>
  <c r="AN73" i="6"/>
  <c r="AN74" i="6"/>
  <c r="AN75" i="6"/>
  <c r="AN76" i="6"/>
  <c r="AN77" i="6"/>
  <c r="AN78" i="6"/>
  <c r="AN79" i="6"/>
  <c r="AN80" i="6"/>
  <c r="AN81" i="6"/>
  <c r="AN82" i="6"/>
  <c r="AN83" i="6"/>
  <c r="AN84" i="6"/>
  <c r="AN85" i="6"/>
  <c r="AN86" i="6"/>
  <c r="AN87" i="6"/>
  <c r="AN88" i="6"/>
  <c r="AN89" i="6"/>
  <c r="AN90" i="6"/>
  <c r="AN91" i="6"/>
  <c r="AN92" i="6"/>
  <c r="AN93" i="6"/>
  <c r="AN94" i="6"/>
  <c r="AN95" i="6"/>
  <c r="AN96" i="6"/>
  <c r="AN97" i="6"/>
  <c r="AN6" i="6"/>
  <c r="AR7" i="5"/>
  <c r="AR9" i="5"/>
  <c r="AR10" i="5"/>
  <c r="AR11" i="5"/>
  <c r="AR12" i="5"/>
  <c r="AR13" i="5"/>
  <c r="AR15" i="5"/>
  <c r="AR16" i="5"/>
  <c r="AR17" i="5"/>
  <c r="AR18" i="5"/>
  <c r="AR19" i="5"/>
  <c r="AR20" i="5"/>
  <c r="AR21" i="5"/>
  <c r="AR22" i="5"/>
  <c r="AR23" i="5"/>
  <c r="AR24" i="5"/>
  <c r="AR25" i="5"/>
  <c r="AR27" i="5"/>
  <c r="AR28" i="5"/>
  <c r="AR29" i="5"/>
  <c r="AR30" i="5"/>
  <c r="AR31" i="5"/>
  <c r="AR32" i="5"/>
  <c r="AR33" i="5"/>
  <c r="AR34" i="5"/>
  <c r="AR35" i="5"/>
  <c r="AR36" i="5"/>
  <c r="AR37" i="5"/>
  <c r="AR38" i="5"/>
  <c r="AR39" i="5"/>
  <c r="AR40" i="5"/>
  <c r="AR41" i="5"/>
  <c r="AR42" i="5"/>
  <c r="AR43" i="5"/>
  <c r="AR44" i="5"/>
  <c r="AR45" i="5"/>
  <c r="AR46" i="5"/>
  <c r="AR47" i="5"/>
  <c r="AR48" i="5"/>
  <c r="AR49" i="5"/>
  <c r="AR51" i="5"/>
  <c r="AR52" i="5"/>
  <c r="AR53" i="5"/>
  <c r="AR54" i="5"/>
  <c r="AR55" i="5"/>
  <c r="AR56" i="5"/>
  <c r="AR57" i="5"/>
  <c r="AR58" i="5"/>
  <c r="AR59" i="5"/>
  <c r="AR60" i="5"/>
  <c r="AR61" i="5"/>
  <c r="AR62" i="5"/>
  <c r="AR63" i="5"/>
  <c r="AR64" i="5"/>
  <c r="AR65" i="5"/>
  <c r="AR66" i="5"/>
  <c r="AR67" i="5"/>
  <c r="AR69" i="5"/>
  <c r="AR70" i="5"/>
  <c r="AR71" i="5"/>
  <c r="AR72" i="5"/>
  <c r="AR73" i="5"/>
  <c r="AR74" i="5"/>
  <c r="AR75" i="5"/>
  <c r="AR76" i="5"/>
  <c r="AR77" i="5"/>
  <c r="AR78" i="5"/>
  <c r="AR79" i="5"/>
  <c r="AR80" i="5"/>
  <c r="AR81" i="5"/>
  <c r="AR82" i="5"/>
  <c r="AR83" i="5"/>
  <c r="AR84" i="5"/>
  <c r="AR85" i="5"/>
  <c r="AR86" i="5"/>
  <c r="AR87" i="5"/>
  <c r="AR88" i="5"/>
  <c r="AR89" i="5"/>
  <c r="AR90" i="5"/>
  <c r="AR91" i="5"/>
  <c r="AR92" i="5"/>
  <c r="AR93" i="5"/>
  <c r="AR94" i="5"/>
  <c r="AR95" i="5"/>
  <c r="AR96" i="5"/>
  <c r="AR97" i="5"/>
  <c r="AR98" i="5"/>
  <c r="AR99" i="5"/>
  <c r="AR100" i="5"/>
  <c r="AR101" i="5"/>
  <c r="AR102" i="5"/>
  <c r="AR103" i="5"/>
  <c r="AR105" i="5"/>
  <c r="AR106" i="5"/>
  <c r="AR107" i="5"/>
  <c r="AR108" i="5"/>
  <c r="AR109" i="5"/>
  <c r="AR110" i="5"/>
  <c r="AR111" i="5"/>
  <c r="AR112" i="5"/>
  <c r="AR113" i="5"/>
  <c r="AR114" i="5"/>
  <c r="AR115" i="5"/>
  <c r="AR117" i="5"/>
  <c r="AR118" i="5"/>
  <c r="AR119" i="5"/>
  <c r="AR120" i="5"/>
  <c r="AR121" i="5"/>
  <c r="AR122" i="5"/>
  <c r="AR123" i="5"/>
  <c r="AR124" i="5"/>
  <c r="AR125" i="5"/>
  <c r="AR126" i="5"/>
  <c r="AR127" i="5"/>
  <c r="AR6" i="5"/>
  <c r="I104" i="5" l="1"/>
  <c r="J104" i="5" s="1"/>
  <c r="M110" i="5"/>
  <c r="N110" i="5" s="1"/>
  <c r="Q110" i="5" s="1"/>
  <c r="S110" i="5" s="1"/>
  <c r="U110" i="5" s="1"/>
  <c r="V110" i="5" s="1"/>
  <c r="W110" i="5" s="1"/>
  <c r="I116" i="5"/>
  <c r="J116" i="5" s="1"/>
  <c r="I122" i="5"/>
  <c r="J122" i="5" s="1"/>
  <c r="K122" i="5" s="1"/>
  <c r="Z122" i="5" s="1"/>
  <c r="AA122" i="5" s="1"/>
  <c r="AB122" i="5" s="1"/>
  <c r="AC122" i="5" s="1"/>
  <c r="AD122" i="5" s="1"/>
  <c r="AE122" i="5" s="1"/>
  <c r="AF122" i="5" s="1"/>
  <c r="J98" i="5"/>
  <c r="K98" i="5" s="1"/>
  <c r="Z98" i="5" s="1"/>
  <c r="AA98" i="5" s="1"/>
  <c r="AB98" i="5" s="1"/>
  <c r="AC98" i="5" s="1"/>
  <c r="AD98" i="5" s="1"/>
  <c r="AE98" i="5" s="1"/>
  <c r="AF98" i="5" s="1"/>
  <c r="I92" i="5"/>
  <c r="J92" i="5" s="1"/>
  <c r="J80" i="5"/>
  <c r="K80" i="5" s="1"/>
  <c r="Z80" i="5" s="1"/>
  <c r="AA80" i="5" s="1"/>
  <c r="AB80" i="5" s="1"/>
  <c r="AC80" i="5" s="1"/>
  <c r="AD80" i="5" s="1"/>
  <c r="AE80" i="5" s="1"/>
  <c r="AF80" i="5" s="1"/>
  <c r="I86" i="5"/>
  <c r="I68" i="5"/>
  <c r="I56" i="5"/>
  <c r="J56" i="5" s="1"/>
  <c r="K56" i="5" s="1"/>
  <c r="Z56" i="5" s="1"/>
  <c r="I62" i="5"/>
  <c r="J62" i="5" s="1"/>
  <c r="K62" i="5" s="1"/>
  <c r="E38" i="5"/>
  <c r="F38" i="5" s="1"/>
  <c r="L38" i="5" s="1"/>
  <c r="O38" i="5" s="1"/>
  <c r="R38" i="5" s="1"/>
  <c r="T38" i="5" s="1"/>
  <c r="M44" i="5"/>
  <c r="N44" i="5" s="1"/>
  <c r="Q44" i="5" s="1"/>
  <c r="S44" i="5" s="1"/>
  <c r="U44" i="5" s="1"/>
  <c r="M74" i="5"/>
  <c r="N74" i="5"/>
  <c r="Q74" i="5" s="1"/>
  <c r="S74" i="5" s="1"/>
  <c r="U74" i="5" s="1"/>
  <c r="M8" i="5"/>
  <c r="AN126" i="5"/>
  <c r="E126" i="5"/>
  <c r="F126" i="5"/>
  <c r="G126" i="5"/>
  <c r="H126" i="5"/>
  <c r="I126" i="5"/>
  <c r="J126" i="5"/>
  <c r="K126" i="5"/>
  <c r="L126" i="5"/>
  <c r="N126" i="5"/>
  <c r="O126" i="5"/>
  <c r="P126" i="5"/>
  <c r="Q126" i="5"/>
  <c r="R126" i="5"/>
  <c r="S126" i="5"/>
  <c r="T126" i="5"/>
  <c r="U126" i="5"/>
  <c r="V126" i="5"/>
  <c r="W126" i="5"/>
  <c r="X126" i="5"/>
  <c r="Y126" i="5"/>
  <c r="Z126" i="5"/>
  <c r="AA126" i="5"/>
  <c r="AB126" i="5"/>
  <c r="AC126" i="5"/>
  <c r="AD126" i="5"/>
  <c r="AE126" i="5"/>
  <c r="AF126" i="5"/>
  <c r="AG126" i="5"/>
  <c r="AH126" i="5"/>
  <c r="AI126" i="5"/>
  <c r="AJ126" i="5"/>
  <c r="AK126" i="5"/>
  <c r="AL126" i="5"/>
  <c r="AM126" i="5"/>
  <c r="E127" i="5"/>
  <c r="F127" i="5"/>
  <c r="G127" i="5"/>
  <c r="H127" i="5"/>
  <c r="I127" i="5"/>
  <c r="J127" i="5"/>
  <c r="K127" i="5"/>
  <c r="L127" i="5"/>
  <c r="M127" i="5"/>
  <c r="N127" i="5"/>
  <c r="O127" i="5"/>
  <c r="P127" i="5"/>
  <c r="Q127" i="5"/>
  <c r="R127" i="5"/>
  <c r="S127" i="5"/>
  <c r="U127" i="5"/>
  <c r="V127" i="5"/>
  <c r="X127" i="5"/>
  <c r="Z127" i="5"/>
  <c r="AA127" i="5"/>
  <c r="AB127" i="5"/>
  <c r="AC127" i="5"/>
  <c r="AD127" i="5"/>
  <c r="AE127" i="5"/>
  <c r="AG127" i="5"/>
  <c r="AH127" i="5"/>
  <c r="AJ127" i="5"/>
  <c r="AK127" i="5"/>
  <c r="AL127" i="5"/>
  <c r="AM127" i="5"/>
  <c r="D127" i="5"/>
  <c r="C127" i="5"/>
  <c r="D126" i="5"/>
  <c r="J50" i="5"/>
  <c r="K50" i="5" s="1"/>
  <c r="D32" i="5"/>
  <c r="E32" i="5" s="1"/>
  <c r="F32" i="5" s="1"/>
  <c r="L32" i="5" s="1"/>
  <c r="O32" i="5" s="1"/>
  <c r="P32" i="5" s="1"/>
  <c r="Q32" i="5" s="1"/>
  <c r="S32" i="5" s="1"/>
  <c r="Z32" i="5" s="1"/>
  <c r="D26" i="5"/>
  <c r="F14" i="5"/>
  <c r="G14" i="5" s="1"/>
  <c r="H14" i="5" s="1"/>
  <c r="I14" i="5" s="1"/>
  <c r="J14" i="5" s="1"/>
  <c r="K14" i="5" s="1"/>
  <c r="Z14" i="5" s="1"/>
  <c r="C8" i="5"/>
  <c r="N8" i="5" s="1"/>
  <c r="Q8" i="5" s="1"/>
  <c r="S8" i="5" s="1"/>
  <c r="X8" i="5" s="1"/>
  <c r="AR8" i="5" s="1"/>
  <c r="AJ96" i="6"/>
  <c r="O96" i="6"/>
  <c r="P96" i="6"/>
  <c r="Q96" i="6"/>
  <c r="R96" i="6"/>
  <c r="S96" i="6"/>
  <c r="T96" i="6"/>
  <c r="U96" i="6"/>
  <c r="V96" i="6"/>
  <c r="W96" i="6"/>
  <c r="X96" i="6"/>
  <c r="Y96" i="6"/>
  <c r="Z96" i="6"/>
  <c r="AA96" i="6"/>
  <c r="AB96" i="6"/>
  <c r="AC96" i="6"/>
  <c r="AD96" i="6"/>
  <c r="AE96" i="6"/>
  <c r="AF96" i="6"/>
  <c r="AG96" i="6"/>
  <c r="AH96" i="6"/>
  <c r="AI96" i="6"/>
  <c r="O97" i="6"/>
  <c r="P97" i="6"/>
  <c r="Q97" i="6"/>
  <c r="R97" i="6"/>
  <c r="S97" i="6"/>
  <c r="T97" i="6"/>
  <c r="U97" i="6"/>
  <c r="V97" i="6"/>
  <c r="W97" i="6"/>
  <c r="X97" i="6"/>
  <c r="Y97" i="6"/>
  <c r="AA97" i="6"/>
  <c r="AB97" i="6"/>
  <c r="AC97" i="6"/>
  <c r="AD97" i="6"/>
  <c r="AE97" i="6"/>
  <c r="AF97" i="6"/>
  <c r="AH97" i="6"/>
  <c r="AI97" i="6"/>
  <c r="N97" i="6"/>
  <c r="M97" i="6"/>
  <c r="L97" i="6"/>
  <c r="K97" i="6"/>
  <c r="J97" i="6"/>
  <c r="I97" i="6"/>
  <c r="H97" i="6"/>
  <c r="G97" i="6"/>
  <c r="F97" i="6"/>
  <c r="E97" i="6"/>
  <c r="D97" i="6"/>
  <c r="C97" i="6"/>
  <c r="N96" i="6"/>
  <c r="M96" i="6"/>
  <c r="L96" i="6"/>
  <c r="K96" i="6"/>
  <c r="I96" i="6"/>
  <c r="G96" i="6"/>
  <c r="F96" i="6"/>
  <c r="E96" i="6"/>
  <c r="D96" i="6"/>
  <c r="J14" i="6"/>
  <c r="K92" i="6"/>
  <c r="L92" i="6" s="1"/>
  <c r="M92" i="6" s="1"/>
  <c r="N92" i="6" s="1"/>
  <c r="O92" i="6" s="1"/>
  <c r="P92" i="6" s="1"/>
  <c r="Q92" i="6" s="1"/>
  <c r="R92" i="6" s="1"/>
  <c r="S92" i="6" s="1"/>
  <c r="T92" i="6" s="1"/>
  <c r="U92" i="6" s="1"/>
  <c r="AA92" i="6" s="1"/>
  <c r="J74" i="6"/>
  <c r="J68" i="6"/>
  <c r="J62" i="6"/>
  <c r="J56" i="6"/>
  <c r="K56" i="6" s="1"/>
  <c r="L56" i="6" s="1"/>
  <c r="M56" i="6" s="1"/>
  <c r="N56" i="6" s="1"/>
  <c r="O56" i="6" s="1"/>
  <c r="P56" i="6" s="1"/>
  <c r="Q56" i="6" s="1"/>
  <c r="R56" i="6" s="1"/>
  <c r="S56" i="6" s="1"/>
  <c r="J44" i="6"/>
  <c r="K44" i="6" s="1"/>
  <c r="L44" i="6" s="1"/>
  <c r="M44" i="6" s="1"/>
  <c r="N44" i="6" s="1"/>
  <c r="O44" i="6" s="1"/>
  <c r="P44" i="6" s="1"/>
  <c r="Q44" i="6" s="1"/>
  <c r="R44" i="6" s="1"/>
  <c r="S44" i="6" s="1"/>
  <c r="J38" i="6"/>
  <c r="K26" i="6"/>
  <c r="L26" i="6" s="1"/>
  <c r="M26" i="6" s="1"/>
  <c r="N26" i="6" s="1"/>
  <c r="O26" i="6" s="1"/>
  <c r="P26" i="6" s="1"/>
  <c r="V26" i="6" s="1"/>
  <c r="I50" i="6"/>
  <c r="K50" i="6" s="1"/>
  <c r="H20" i="6"/>
  <c r="I20" i="6" s="1"/>
  <c r="K20" i="6" s="1"/>
  <c r="C92" i="6"/>
  <c r="C74" i="6"/>
  <c r="C68" i="6"/>
  <c r="C62" i="6"/>
  <c r="C56" i="6"/>
  <c r="C50" i="6"/>
  <c r="C44" i="6"/>
  <c r="C38" i="6"/>
  <c r="C32" i="6"/>
  <c r="D32" i="6" s="1"/>
  <c r="E32" i="6" s="1"/>
  <c r="F32" i="6" s="1"/>
  <c r="G32" i="6" s="1"/>
  <c r="K32" i="6" s="1"/>
  <c r="C26" i="6"/>
  <c r="C20" i="6"/>
  <c r="C14" i="6"/>
  <c r="H8" i="6"/>
  <c r="AK91" i="6"/>
  <c r="C86" i="6"/>
  <c r="D86" i="6" s="1"/>
  <c r="E86" i="6" s="1"/>
  <c r="F86" i="6" s="1"/>
  <c r="G86" i="6" s="1"/>
  <c r="K86" i="6" s="1"/>
  <c r="AK85" i="6"/>
  <c r="C80" i="6"/>
  <c r="D80" i="6" s="1"/>
  <c r="E80" i="6" s="1"/>
  <c r="F80" i="6" s="1"/>
  <c r="G80" i="6" s="1"/>
  <c r="K80" i="6" s="1"/>
  <c r="AK79" i="6"/>
  <c r="AK73" i="6"/>
  <c r="AK67" i="6"/>
  <c r="AK61" i="6"/>
  <c r="AK55" i="6"/>
  <c r="AK49" i="6"/>
  <c r="AK43" i="6"/>
  <c r="AK37" i="6"/>
  <c r="AK31" i="6"/>
  <c r="AK25" i="6"/>
  <c r="AK19" i="6"/>
  <c r="AK13" i="6"/>
  <c r="AK7" i="6"/>
  <c r="C8" i="6"/>
  <c r="W26" i="6" l="1"/>
  <c r="AN26" i="6"/>
  <c r="AO126" i="5"/>
  <c r="AO127" i="5"/>
  <c r="Z62" i="5"/>
  <c r="AA62" i="5" s="1"/>
  <c r="AB62" i="5" s="1"/>
  <c r="AC62" i="5" s="1"/>
  <c r="AD62" i="5" s="1"/>
  <c r="AE62" i="5" s="1"/>
  <c r="AF62" i="5" s="1"/>
  <c r="Z50" i="5"/>
  <c r="AA50" i="5" s="1"/>
  <c r="AB50" i="5" s="1"/>
  <c r="AC50" i="5" s="1"/>
  <c r="AD50" i="5" s="1"/>
  <c r="AG50" i="5" s="1"/>
  <c r="AA14" i="5"/>
  <c r="AB14" i="5" s="1"/>
  <c r="AC14" i="5" s="1"/>
  <c r="AD14" i="5" s="1"/>
  <c r="Y8" i="5"/>
  <c r="AP8" i="5" s="1"/>
  <c r="AA32" i="5"/>
  <c r="AB32" i="5" s="1"/>
  <c r="AC32" i="5" s="1"/>
  <c r="AD32" i="5" s="1"/>
  <c r="AE32" i="5" s="1"/>
  <c r="AF32" i="5" s="1"/>
  <c r="AA56" i="5"/>
  <c r="AB56" i="5" s="1"/>
  <c r="AC56" i="5" s="1"/>
  <c r="AD56" i="5" s="1"/>
  <c r="AE56" i="5" s="1"/>
  <c r="AF56" i="5" s="1"/>
  <c r="V44" i="5"/>
  <c r="W44" i="5" s="1"/>
  <c r="K104" i="5"/>
  <c r="L104" i="5" s="1"/>
  <c r="K116" i="5"/>
  <c r="J68" i="5"/>
  <c r="K68" i="5" s="1"/>
  <c r="L68" i="5" s="1"/>
  <c r="V74" i="5"/>
  <c r="W74" i="5" s="1"/>
  <c r="J86" i="5"/>
  <c r="K86" i="5" s="1"/>
  <c r="K92" i="5"/>
  <c r="L92" i="5" s="1"/>
  <c r="E26" i="5"/>
  <c r="F26" i="5" s="1"/>
  <c r="L26" i="5" s="1"/>
  <c r="F20" i="5"/>
  <c r="AK96" i="6"/>
  <c r="AK97" i="6"/>
  <c r="AB92" i="6"/>
  <c r="AC92" i="6" s="1"/>
  <c r="AF92" i="6" s="1"/>
  <c r="AG92" i="6" s="1"/>
  <c r="L86" i="6"/>
  <c r="M86" i="6" s="1"/>
  <c r="N86" i="6" s="1"/>
  <c r="O86" i="6" s="1"/>
  <c r="P86" i="6" s="1"/>
  <c r="L80" i="6"/>
  <c r="M80" i="6" s="1"/>
  <c r="N80" i="6" s="1"/>
  <c r="O80" i="6" s="1"/>
  <c r="P80" i="6" s="1"/>
  <c r="AL56" i="6"/>
  <c r="AL44" i="6"/>
  <c r="I8" i="6"/>
  <c r="K68" i="6"/>
  <c r="L68" i="6" s="1"/>
  <c r="M68" i="6" s="1"/>
  <c r="N68" i="6" s="1"/>
  <c r="O68" i="6" s="1"/>
  <c r="P68" i="6" s="1"/>
  <c r="K62" i="6"/>
  <c r="L62" i="6" s="1"/>
  <c r="M62" i="6" s="1"/>
  <c r="N62" i="6" s="1"/>
  <c r="O62" i="6" s="1"/>
  <c r="P62" i="6" s="1"/>
  <c r="Q62" i="6" s="1"/>
  <c r="R62" i="6" s="1"/>
  <c r="S62" i="6" s="1"/>
  <c r="K74" i="6"/>
  <c r="L74" i="6" s="1"/>
  <c r="M74" i="6" s="1"/>
  <c r="N74" i="6" s="1"/>
  <c r="O74" i="6" s="1"/>
  <c r="P74" i="6" s="1"/>
  <c r="Q74" i="6" s="1"/>
  <c r="R74" i="6" s="1"/>
  <c r="S74" i="6" s="1"/>
  <c r="L50" i="6"/>
  <c r="M50" i="6" s="1"/>
  <c r="N50" i="6" s="1"/>
  <c r="O50" i="6" s="1"/>
  <c r="P50" i="6" s="1"/>
  <c r="Q50" i="6" s="1"/>
  <c r="R50" i="6" s="1"/>
  <c r="S50" i="6" s="1"/>
  <c r="T50" i="6" s="1"/>
  <c r="U50" i="6" s="1"/>
  <c r="K38" i="6"/>
  <c r="L38" i="6" s="1"/>
  <c r="M38" i="6" s="1"/>
  <c r="N38" i="6" s="1"/>
  <c r="O38" i="6" s="1"/>
  <c r="P38" i="6" s="1"/>
  <c r="Q38" i="6" s="1"/>
  <c r="R38" i="6" s="1"/>
  <c r="S38" i="6" s="1"/>
  <c r="L32" i="6"/>
  <c r="M32" i="6" s="1"/>
  <c r="N32" i="6" s="1"/>
  <c r="O32" i="6" s="1"/>
  <c r="P32" i="6" s="1"/>
  <c r="L20" i="6"/>
  <c r="M20" i="6" s="1"/>
  <c r="N20" i="6" s="1"/>
  <c r="O20" i="6" s="1"/>
  <c r="P20" i="6" s="1"/>
  <c r="Q20" i="6" s="1"/>
  <c r="R20" i="6" s="1"/>
  <c r="S20" i="6" s="1"/>
  <c r="T20" i="6" s="1"/>
  <c r="U20" i="6" s="1"/>
  <c r="V20" i="6" s="1"/>
  <c r="K14" i="6"/>
  <c r="L14" i="6" s="1"/>
  <c r="M14" i="6" s="1"/>
  <c r="N14" i="6" s="1"/>
  <c r="O14" i="6" s="1"/>
  <c r="P14" i="6" s="1"/>
  <c r="Q14" i="6" s="1"/>
  <c r="R14" i="6" s="1"/>
  <c r="S14" i="6" s="1"/>
  <c r="T14" i="6" s="1"/>
  <c r="U14" i="6" s="1"/>
  <c r="V14" i="6" s="1"/>
  <c r="W14" i="6" l="1"/>
  <c r="X14" i="6" s="1"/>
  <c r="Y14" i="6" s="1"/>
  <c r="Z14" i="6" s="1"/>
  <c r="AN14" i="6"/>
  <c r="W20" i="6"/>
  <c r="X20" i="6" s="1"/>
  <c r="Y20" i="6" s="1"/>
  <c r="Z20" i="6" s="1"/>
  <c r="AN20" i="6"/>
  <c r="O92" i="5"/>
  <c r="P92" i="5" s="1"/>
  <c r="Q92" i="5" s="1"/>
  <c r="O68" i="5"/>
  <c r="P68" i="5" s="1"/>
  <c r="Q68" i="5" s="1"/>
  <c r="S68" i="5" s="1"/>
  <c r="Z68" i="5" s="1"/>
  <c r="AA68" i="5" s="1"/>
  <c r="AB68" i="5" s="1"/>
  <c r="AC68" i="5" s="1"/>
  <c r="AD68" i="5" s="1"/>
  <c r="AG68" i="5" s="1"/>
  <c r="AP56" i="5"/>
  <c r="AA80" i="6"/>
  <c r="AB80" i="6" s="1"/>
  <c r="AA86" i="6"/>
  <c r="AB86" i="6" s="1"/>
  <c r="AC86" i="6" s="1"/>
  <c r="AD86" i="6" s="1"/>
  <c r="AE86" i="6" s="1"/>
  <c r="AA68" i="6"/>
  <c r="AA50" i="6"/>
  <c r="AB50" i="6" s="1"/>
  <c r="AA32" i="6"/>
  <c r="L20" i="5"/>
  <c r="O20" i="5" s="1"/>
  <c r="P20" i="5" s="1"/>
  <c r="Q20" i="5" s="1"/>
  <c r="S20" i="5" s="1"/>
  <c r="Z20" i="5" s="1"/>
  <c r="AA20" i="5" s="1"/>
  <c r="AB20" i="5" s="1"/>
  <c r="AC20" i="5" s="1"/>
  <c r="AD20" i="5" s="1"/>
  <c r="AE20" i="5" s="1"/>
  <c r="AF20" i="5" s="1"/>
  <c r="K8" i="6"/>
  <c r="L8" i="6" s="1"/>
  <c r="O104" i="5"/>
  <c r="P104" i="5" s="1"/>
  <c r="Q104" i="5" s="1"/>
  <c r="S104" i="5" s="1"/>
  <c r="Z104" i="5" s="1"/>
  <c r="AA104" i="5" s="1"/>
  <c r="AB104" i="5" s="1"/>
  <c r="AC104" i="5" s="1"/>
  <c r="AD104" i="5" s="1"/>
  <c r="Z116" i="5"/>
  <c r="AA116" i="5" s="1"/>
  <c r="Z86" i="5"/>
  <c r="AA86" i="5" s="1"/>
  <c r="AB86" i="5" s="1"/>
  <c r="AC86" i="5" s="1"/>
  <c r="AD86" i="5" s="1"/>
  <c r="AE86" i="5" s="1"/>
  <c r="AF86" i="5" s="1"/>
  <c r="AP62" i="5"/>
  <c r="AJ50" i="5"/>
  <c r="AK50" i="5" s="1"/>
  <c r="AP44" i="5"/>
  <c r="AP38" i="5"/>
  <c r="O26" i="5"/>
  <c r="P26" i="5" s="1"/>
  <c r="Q26" i="5" s="1"/>
  <c r="S26" i="5" s="1"/>
  <c r="Z26" i="5" s="1"/>
  <c r="AA26" i="5" s="1"/>
  <c r="AB26" i="5" s="1"/>
  <c r="AC26" i="5" s="1"/>
  <c r="AD26" i="5" s="1"/>
  <c r="AG26" i="5" s="1"/>
  <c r="AG14" i="5"/>
  <c r="AR14" i="5" s="1"/>
  <c r="AP32" i="5"/>
  <c r="AP110" i="5"/>
  <c r="AP122" i="5"/>
  <c r="AP98" i="5"/>
  <c r="AP80" i="5"/>
  <c r="AP74" i="5"/>
  <c r="AL92" i="6"/>
  <c r="AL26" i="6"/>
  <c r="AL74" i="6"/>
  <c r="AL62" i="6"/>
  <c r="AL38" i="6"/>
  <c r="AL20" i="6"/>
  <c r="AL14" i="6"/>
  <c r="AH26" i="5" l="1"/>
  <c r="AI26" i="5" s="1"/>
  <c r="AR26" i="5"/>
  <c r="AL50" i="5"/>
  <c r="AM50" i="5" s="1"/>
  <c r="AN50" i="5" s="1"/>
  <c r="AR50" i="5"/>
  <c r="AH68" i="5"/>
  <c r="AI68" i="5" s="1"/>
  <c r="AR68" i="5"/>
  <c r="S92" i="5"/>
  <c r="Z92" i="5" s="1"/>
  <c r="AA92" i="5" s="1"/>
  <c r="AB92" i="5" s="1"/>
  <c r="AC92" i="5" s="1"/>
  <c r="AD92" i="5" s="1"/>
  <c r="AE92" i="5" s="1"/>
  <c r="AF92" i="5" s="1"/>
  <c r="AP86" i="5"/>
  <c r="AC80" i="6"/>
  <c r="AH86" i="6"/>
  <c r="AI86" i="6" s="1"/>
  <c r="AB68" i="6"/>
  <c r="AC68" i="6" s="1"/>
  <c r="AD68" i="6" s="1"/>
  <c r="AE68" i="6" s="1"/>
  <c r="AC50" i="6"/>
  <c r="AB32" i="6"/>
  <c r="AC32" i="6" s="1"/>
  <c r="AD32" i="6" s="1"/>
  <c r="AE32" i="6" s="1"/>
  <c r="M8" i="6"/>
  <c r="N8" i="6" s="1"/>
  <c r="O8" i="6" s="1"/>
  <c r="P8" i="6" s="1"/>
  <c r="Q8" i="6" s="1"/>
  <c r="R8" i="6" s="1"/>
  <c r="S8" i="6" s="1"/>
  <c r="T8" i="6" s="1"/>
  <c r="U8" i="6" s="1"/>
  <c r="V8" i="6" s="1"/>
  <c r="AG104" i="5"/>
  <c r="AJ104" i="5" s="1"/>
  <c r="AK104" i="5" s="1"/>
  <c r="AB116" i="5"/>
  <c r="AC116" i="5" s="1"/>
  <c r="AD116" i="5" s="1"/>
  <c r="AG116" i="5" s="1"/>
  <c r="AJ116" i="5" s="1"/>
  <c r="AK116" i="5" s="1"/>
  <c r="AP50" i="5"/>
  <c r="AP26" i="5"/>
  <c r="AP20" i="5"/>
  <c r="AH14" i="5"/>
  <c r="AI14" i="5" s="1"/>
  <c r="W8" i="6" l="1"/>
  <c r="AN8" i="6"/>
  <c r="AN98" i="6" s="1"/>
  <c r="AL104" i="5"/>
  <c r="AM104" i="5" s="1"/>
  <c r="AN104" i="5" s="1"/>
  <c r="AR104" i="5"/>
  <c r="AR128" i="5" s="1"/>
  <c r="AP68" i="5"/>
  <c r="AL116" i="5"/>
  <c r="AM116" i="5" s="1"/>
  <c r="AN116" i="5" s="1"/>
  <c r="AR116" i="5"/>
  <c r="AP104" i="5"/>
  <c r="AP92" i="5"/>
  <c r="AF80" i="6"/>
  <c r="AJ86" i="6"/>
  <c r="AL86" i="6" s="1"/>
  <c r="AH68" i="6"/>
  <c r="AI68" i="6" s="1"/>
  <c r="AF50" i="6"/>
  <c r="AH32" i="6"/>
  <c r="AI32" i="6" s="1"/>
  <c r="AJ32" i="6" s="1"/>
  <c r="AL8" i="6"/>
  <c r="AP14" i="5"/>
  <c r="AP116" i="5" l="1"/>
  <c r="AG80" i="6"/>
  <c r="AL80" i="6" s="1"/>
  <c r="AJ68" i="6"/>
  <c r="AL68" i="6" s="1"/>
  <c r="AG50" i="6"/>
  <c r="AL50" i="6" s="1"/>
  <c r="AL32" i="6"/>
</calcChain>
</file>

<file path=xl/sharedStrings.xml><?xml version="1.0" encoding="utf-8"?>
<sst xmlns="http://schemas.openxmlformats.org/spreadsheetml/2006/main" count="3044" uniqueCount="94">
  <si>
    <t xml:space="preserve"> Linia:</t>
  </si>
  <si>
    <t xml:space="preserve"> Badane parametry</t>
  </si>
  <si>
    <t xml:space="preserve"> Maksymalne  napełnienie</t>
  </si>
  <si>
    <t>l. wys.</t>
  </si>
  <si>
    <t>l. wsiad.</t>
  </si>
  <si>
    <t>w poj.</t>
  </si>
  <si>
    <t>g. przyj.</t>
  </si>
  <si>
    <t>g. odj.</t>
  </si>
  <si>
    <t xml:space="preserve"> </t>
  </si>
  <si>
    <t>uwagi:</t>
  </si>
  <si>
    <t xml:space="preserve"> PTC / UM Ostróda / ŻOE Sp. z o.o.</t>
  </si>
  <si>
    <t xml:space="preserve"> Działki</t>
  </si>
  <si>
    <t xml:space="preserve"> Przepompownia</t>
  </si>
  <si>
    <t xml:space="preserve"> DEC</t>
  </si>
  <si>
    <t xml:space="preserve"> PKP</t>
  </si>
  <si>
    <t xml:space="preserve"> Jana Pawła II</t>
  </si>
  <si>
    <t xml:space="preserve"> Przychodnia</t>
  </si>
  <si>
    <t xml:space="preserve"> Blaszak</t>
  </si>
  <si>
    <t xml:space="preserve"> GS/ZKM</t>
  </si>
  <si>
    <t xml:space="preserve"> MORLINY</t>
  </si>
  <si>
    <t xml:space="preserve"> ZKM</t>
  </si>
  <si>
    <t xml:space="preserve"> Pasaż</t>
  </si>
  <si>
    <t xml:space="preserve"> Jaracza</t>
  </si>
  <si>
    <t xml:space="preserve"> TYROWO</t>
  </si>
  <si>
    <t xml:space="preserve"> Tyrowo I</t>
  </si>
  <si>
    <t xml:space="preserve"> Most</t>
  </si>
  <si>
    <t xml:space="preserve"> Baza PKP</t>
  </si>
  <si>
    <t xml:space="preserve"> Skład opału</t>
  </si>
  <si>
    <t xml:space="preserve"> NAD JAREM</t>
  </si>
  <si>
    <t xml:space="preserve"> Stępowskiego</t>
  </si>
  <si>
    <t xml:space="preserve"> Chopina</t>
  </si>
  <si>
    <t xml:space="preserve"> Kierunek: Nad Jarem &gt; Osiedle Młodych</t>
  </si>
  <si>
    <t xml:space="preserve"> Kierunek: Osiedle Młodych &gt; Nad Jarem</t>
  </si>
  <si>
    <t xml:space="preserve"> POLNA</t>
  </si>
  <si>
    <t xml:space="preserve"> Świetlińska</t>
  </si>
  <si>
    <t xml:space="preserve"> KAJKOWO</t>
  </si>
  <si>
    <t xml:space="preserve"> Kętrzyńskiego</t>
  </si>
  <si>
    <t xml:space="preserve"> Chrobrego I</t>
  </si>
  <si>
    <t xml:space="preserve"> Chrobrego Cmentarz</t>
  </si>
  <si>
    <t xml:space="preserve"> Chrobrego Kościół</t>
  </si>
  <si>
    <t xml:space="preserve"> Chrobrego (pętla)</t>
  </si>
  <si>
    <t xml:space="preserve"> Chrobrego Przedszkole</t>
  </si>
  <si>
    <t xml:space="preserve"> OS. MŁODYCH</t>
  </si>
  <si>
    <t xml:space="preserve"> Stępkowskiego</t>
  </si>
  <si>
    <t xml:space="preserve"> Kajkowo I</t>
  </si>
  <si>
    <t xml:space="preserve"> Świetlińska, dla wysiad.</t>
  </si>
  <si>
    <t xml:space="preserve"> Sikorskiego n/ż</t>
  </si>
  <si>
    <t xml:space="preserve"> Stępkowskiego n/ż</t>
  </si>
  <si>
    <t> A. Godz. rozpoczęcia  kursu wg harmonogramu.  B. Relacja przejazdu  C. Nr inw. pojazdu</t>
  </si>
  <si>
    <r>
      <t xml:space="preserve"> </t>
    </r>
    <r>
      <rPr>
        <b/>
        <sz val="8"/>
        <rFont val="Tahoma"/>
        <family val="2"/>
      </rPr>
      <t>A. Suma osób  wsiad.</t>
    </r>
    <r>
      <rPr>
        <sz val="8"/>
        <rFont val="Tahoma"/>
        <family val="2"/>
      </rPr>
      <t> 
 B. Czas jazdy w min.</t>
    </r>
  </si>
  <si>
    <t xml:space="preserve"> Rozkład powszedni</t>
  </si>
  <si>
    <t xml:space="preserve"> Data badań: 23, 24 listopada 2016 r.</t>
  </si>
  <si>
    <t>Morliny &gt; Kajkowo</t>
  </si>
  <si>
    <t>x</t>
  </si>
  <si>
    <t>Os. Młodych &gt; Polna</t>
  </si>
  <si>
    <t>Morliny &gt; Polna</t>
  </si>
  <si>
    <t>Os. Młodych &gt; Kajkowo</t>
  </si>
  <si>
    <t>Tyrowo &gt; Nad Jarem</t>
  </si>
  <si>
    <t>Os. Młodych &gt; Nad Jarem</t>
  </si>
  <si>
    <t>Morliny &gt; GS/ZKM</t>
  </si>
  <si>
    <t>Tyrowo &gt; GS/ZKM</t>
  </si>
  <si>
    <t>Os. Młodych &gt; GS/ZKM</t>
  </si>
  <si>
    <t>Suma wysiadających</t>
  </si>
  <si>
    <t>Suma wsiadających</t>
  </si>
  <si>
    <t>ZKM &gt; Kajkowo</t>
  </si>
  <si>
    <t>Kajkowo &gt; Morliny</t>
  </si>
  <si>
    <t>Kajkowo &gt; Os. Młodych</t>
  </si>
  <si>
    <t>Polna &gt; Morliny</t>
  </si>
  <si>
    <t>Polna &gt; Os. Młodych</t>
  </si>
  <si>
    <t>Kajkowo &gt; GS/ZKM</t>
  </si>
  <si>
    <t>ZKM &gt; Nad Jarem</t>
  </si>
  <si>
    <t>Nad Jarem &gt; Tyrowo</t>
  </si>
  <si>
    <t>Nad Jarem &gt; Os. Młodych</t>
  </si>
  <si>
    <t>Nad Jarem &gt; Morliny</t>
  </si>
  <si>
    <t xml:space="preserve"> Stępowskiego n/ż</t>
  </si>
  <si>
    <t>Z1</t>
  </si>
  <si>
    <t>16W</t>
  </si>
  <si>
    <t>30W</t>
  </si>
  <si>
    <t xml:space="preserve"> Wszyscy pasażerowie pojechali dalej, kursem w kierunku Morlin (poniżej).</t>
  </si>
  <si>
    <t xml:space="preserve"> Trzech pasażerów pozostało w pojeździe z poprzedniego kursu - z ZKM.</t>
  </si>
  <si>
    <t xml:space="preserve"> 1 osoba pozostała w pojeździe na kolejny kurs - w kierunku Os. Młodych.</t>
  </si>
  <si>
    <t xml:space="preserve"> Wszyscy pasażerowie pozostali w pojeździe na kolejny kurs - w kierunku Morlin.</t>
  </si>
  <si>
    <t xml:space="preserve"> Trzech pasażerów pozostało w pojeździe z poprzedniego kursu - z Os. Młodych.</t>
  </si>
  <si>
    <t xml:space="preserve"> 3 osoby wsiadły na przystanku między Morlinami a Działkami - niewykazanym w RJ (dopisani do przyst. "Działki"). 2 os. pozostały na kolejny kurs.</t>
  </si>
  <si>
    <t xml:space="preserve"> Dwóch pasażerów pozostało w pojeździe z poprzedniego kursu - z Morlin.       Jedna osoba pojechała dalej - kolejnym kursem w kierunku Kajkowa.</t>
  </si>
  <si>
    <t xml:space="preserve"> 1 osoba w pojeździe z poprzedniego kursu - z Polnej.</t>
  </si>
  <si>
    <t xml:space="preserve"> Sześciu pasażerów pozostało w pojeździe z poprzedniego kursu - z ZKM.</t>
  </si>
  <si>
    <t xml:space="preserve"> 6 osób pojechało dalej - kursem w kierunku Os. Młodych (poniżej).</t>
  </si>
  <si>
    <t xml:space="preserve"> 6 osób pozostało z poprzedniego kursu - z ZKM.</t>
  </si>
  <si>
    <t xml:space="preserve"> 1 osoba pozostała w pojeździe z poprzedniego kursu.</t>
  </si>
  <si>
    <t xml:space="preserve"> 1 os. pozostała z poprzedniego kursu. 3 os. wsiadły na przyst. między Morlinami a Działkami - niewykazanym w RJ (dopisani do przyst. "Działki").</t>
  </si>
  <si>
    <t xml:space="preserve"> 3 os. wysiadły na przyst. między "Działki" a "Morliny" - niewykazanym w RJ. 1 os. pozostała w pojeździe na kolejny kurs - do ZKM.</t>
  </si>
  <si>
    <t xml:space="preserve"> 1 osoba pozostała z poprzedniego kursu - z Os. Młodych.</t>
  </si>
  <si>
    <t>Pasażerowie poza miastem Ostróda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</si>
</sst>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ahoma"/>
      <family val="2"/>
      <charset val="238"/>
    </font>
    <font>
      <b/>
      <sz val="14"/>
      <name val="Tahoma"/>
      <family val="2"/>
    </font>
    <font>
      <b/>
      <sz val="13"/>
      <name val="Tahoma"/>
      <family val="2"/>
      <charset val="238"/>
    </font>
    <font>
      <b/>
      <sz val="16"/>
      <name val="Tahoma"/>
      <family val="2"/>
    </font>
    <font>
      <b/>
      <sz val="14"/>
      <name val="Tahoma"/>
      <family val="2"/>
      <charset val="238"/>
    </font>
    <font>
      <sz val="9"/>
      <name val="Tahoma"/>
      <family val="2"/>
    </font>
    <font>
      <sz val="10"/>
      <color indexed="12"/>
      <name val="Tahoma"/>
      <family val="2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name val="Arial"/>
      <family val="2"/>
      <charset val="238"/>
    </font>
    <font>
      <sz val="8"/>
      <name val="Tahoma"/>
      <family val="2"/>
    </font>
    <font>
      <b/>
      <sz val="8"/>
      <name val="Tahoma"/>
      <family val="2"/>
    </font>
    <font>
      <sz val="9"/>
      <name val="Arial Narrow"/>
      <family val="2"/>
      <charset val="238"/>
    </font>
    <font>
      <sz val="9"/>
      <color theme="1"/>
      <name val="Tahoma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30"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4" fillId="0" borderId="9" xfId="0" applyFont="1" applyFill="1" applyBorder="1"/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0" fontId="7" fillId="0" borderId="10" xfId="0" applyFont="1" applyFill="1" applyBorder="1" applyAlignment="1">
      <alignment vertical="center"/>
    </xf>
    <xf numFmtId="0" fontId="3" fillId="0" borderId="12" xfId="0" applyFont="1" applyFill="1" applyBorder="1"/>
    <xf numFmtId="0" fontId="9" fillId="0" borderId="13" xfId="0" applyFont="1" applyBorder="1" applyAlignment="1">
      <alignment horizontal="center" textRotation="90" wrapText="1"/>
    </xf>
    <xf numFmtId="0" fontId="3" fillId="2" borderId="15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 textRotation="90" wrapText="1"/>
    </xf>
    <xf numFmtId="0" fontId="8" fillId="0" borderId="20" xfId="0" applyFont="1" applyBorder="1" applyAlignment="1">
      <alignment horizontal="center" textRotation="90" wrapText="1"/>
    </xf>
    <xf numFmtId="0" fontId="8" fillId="0" borderId="25" xfId="0" applyFont="1" applyBorder="1" applyAlignment="1">
      <alignment horizontal="center"/>
    </xf>
    <xf numFmtId="0" fontId="8" fillId="0" borderId="24" xfId="0" applyFont="1" applyBorder="1" applyAlignment="1">
      <alignment horizontal="center" textRotation="90" wrapText="1"/>
    </xf>
    <xf numFmtId="0" fontId="8" fillId="0" borderId="32" xfId="0" applyFont="1" applyBorder="1" applyAlignment="1">
      <alignment horizontal="center" textRotation="90" shrinkToFit="1"/>
    </xf>
    <xf numFmtId="0" fontId="8" fillId="0" borderId="20" xfId="0" applyFont="1" applyBorder="1" applyAlignment="1">
      <alignment horizontal="center" textRotation="90" shrinkToFit="1"/>
    </xf>
    <xf numFmtId="0" fontId="8" fillId="0" borderId="34" xfId="0" applyFont="1" applyBorder="1" applyAlignment="1">
      <alignment horizontal="center" textRotation="90" wrapText="1"/>
    </xf>
    <xf numFmtId="0" fontId="8" fillId="0" borderId="37" xfId="0" applyFont="1" applyBorder="1" applyAlignment="1">
      <alignment horizontal="center" textRotation="90" shrinkToFit="1"/>
    </xf>
    <xf numFmtId="0" fontId="8" fillId="0" borderId="17" xfId="0" applyFont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8" xfId="0" applyFont="1" applyBorder="1" applyAlignment="1">
      <alignment horizontal="center" textRotation="90" wrapText="1"/>
    </xf>
    <xf numFmtId="0" fontId="8" fillId="0" borderId="37" xfId="0" applyFont="1" applyBorder="1" applyAlignment="1">
      <alignment horizontal="center" vertical="center"/>
    </xf>
    <xf numFmtId="2" fontId="11" fillId="0" borderId="3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textRotation="90" wrapText="1"/>
    </xf>
    <xf numFmtId="0" fontId="8" fillId="2" borderId="26" xfId="0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2" fontId="10" fillId="0" borderId="27" xfId="0" applyNumberFormat="1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 shrinkToFit="1"/>
    </xf>
    <xf numFmtId="0" fontId="8" fillId="7" borderId="20" xfId="0" applyFont="1" applyFill="1" applyBorder="1" applyAlignment="1">
      <alignment horizontal="center" textRotation="90" wrapText="1"/>
    </xf>
    <xf numFmtId="0" fontId="8" fillId="7" borderId="24" xfId="0" applyFont="1" applyFill="1" applyBorder="1" applyAlignment="1">
      <alignment horizontal="center" textRotation="90" wrapText="1"/>
    </xf>
    <xf numFmtId="0" fontId="10" fillId="7" borderId="21" xfId="0" applyFont="1" applyFill="1" applyBorder="1" applyAlignment="1">
      <alignment horizontal="center" vertical="center" shrinkToFit="1"/>
    </xf>
    <xf numFmtId="0" fontId="10" fillId="7" borderId="23" xfId="0" applyFont="1" applyFill="1" applyBorder="1" applyAlignment="1">
      <alignment horizontal="center" vertical="center" shrinkToFit="1"/>
    </xf>
    <xf numFmtId="0" fontId="8" fillId="8" borderId="20" xfId="0" applyFont="1" applyFill="1" applyBorder="1" applyAlignment="1">
      <alignment horizontal="center" textRotation="90" wrapText="1"/>
    </xf>
    <xf numFmtId="0" fontId="8" fillId="8" borderId="24" xfId="0" applyFont="1" applyFill="1" applyBorder="1" applyAlignment="1">
      <alignment horizontal="center" textRotation="90" wrapText="1"/>
    </xf>
    <xf numFmtId="0" fontId="10" fillId="8" borderId="21" xfId="0" applyFont="1" applyFill="1" applyBorder="1" applyAlignment="1">
      <alignment horizontal="center" vertical="center" shrinkToFit="1"/>
    </xf>
    <xf numFmtId="0" fontId="10" fillId="8" borderId="23" xfId="0" applyFont="1" applyFill="1" applyBorder="1" applyAlignment="1">
      <alignment horizontal="center" vertical="center" shrinkToFit="1"/>
    </xf>
    <xf numFmtId="0" fontId="8" fillId="11" borderId="20" xfId="0" applyFont="1" applyFill="1" applyBorder="1" applyAlignment="1">
      <alignment horizontal="center" textRotation="90" wrapText="1"/>
    </xf>
    <xf numFmtId="0" fontId="8" fillId="11" borderId="24" xfId="0" applyFont="1" applyFill="1" applyBorder="1" applyAlignment="1">
      <alignment horizontal="center" textRotation="90" wrapText="1"/>
    </xf>
    <xf numFmtId="0" fontId="10" fillId="11" borderId="23" xfId="0" applyFont="1" applyFill="1" applyBorder="1" applyAlignment="1">
      <alignment horizontal="center" vertical="center" shrinkToFit="1"/>
    </xf>
    <xf numFmtId="0" fontId="10" fillId="11" borderId="21" xfId="0" applyFont="1" applyFill="1" applyBorder="1" applyAlignment="1">
      <alignment horizontal="center" vertical="center" shrinkToFit="1"/>
    </xf>
    <xf numFmtId="0" fontId="8" fillId="11" borderId="34" xfId="0" applyFont="1" applyFill="1" applyBorder="1" applyAlignment="1">
      <alignment horizontal="center" textRotation="90" wrapText="1"/>
    </xf>
    <xf numFmtId="2" fontId="8" fillId="2" borderId="38" xfId="0" applyNumberFormat="1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textRotation="90" wrapText="1"/>
    </xf>
    <xf numFmtId="0" fontId="8" fillId="12" borderId="20" xfId="0" applyFont="1" applyFill="1" applyBorder="1" applyAlignment="1">
      <alignment horizontal="center" textRotation="90" wrapText="1"/>
    </xf>
    <xf numFmtId="0" fontId="8" fillId="12" borderId="24" xfId="0" applyFont="1" applyFill="1" applyBorder="1" applyAlignment="1">
      <alignment horizontal="center" textRotation="90" wrapText="1"/>
    </xf>
    <xf numFmtId="0" fontId="10" fillId="12" borderId="23" xfId="0" applyFont="1" applyFill="1" applyBorder="1" applyAlignment="1">
      <alignment horizontal="center" vertical="center" shrinkToFit="1"/>
    </xf>
    <xf numFmtId="0" fontId="10" fillId="12" borderId="21" xfId="0" applyFont="1" applyFill="1" applyBorder="1" applyAlignment="1">
      <alignment horizontal="center" vertical="center" shrinkToFit="1"/>
    </xf>
    <xf numFmtId="0" fontId="8" fillId="9" borderId="22" xfId="0" applyFont="1" applyFill="1" applyBorder="1" applyAlignment="1">
      <alignment horizontal="center" vertical="center"/>
    </xf>
    <xf numFmtId="0" fontId="8" fillId="7" borderId="33" xfId="0" applyFont="1" applyFill="1" applyBorder="1" applyAlignment="1">
      <alignment horizontal="center" vertical="center"/>
    </xf>
    <xf numFmtId="0" fontId="8" fillId="10" borderId="22" xfId="0" applyFont="1" applyFill="1" applyBorder="1" applyAlignment="1">
      <alignment horizontal="center" vertical="center"/>
    </xf>
    <xf numFmtId="0" fontId="8" fillId="8" borderId="33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11" borderId="35" xfId="0" applyFont="1" applyFill="1" applyBorder="1" applyAlignment="1">
      <alignment horizontal="center" vertical="center"/>
    </xf>
    <xf numFmtId="0" fontId="8" fillId="11" borderId="33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0" fontId="8" fillId="12" borderId="22" xfId="0" applyFont="1" applyFill="1" applyBorder="1" applyAlignment="1">
      <alignment horizontal="center" vertical="center"/>
    </xf>
    <xf numFmtId="0" fontId="8" fillId="12" borderId="33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11" borderId="36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8" fillId="11" borderId="23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12" borderId="23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2" fontId="15" fillId="9" borderId="23" xfId="0" applyNumberFormat="1" applyFont="1" applyFill="1" applyBorder="1" applyAlignment="1">
      <alignment horizontal="center" vertical="center" shrinkToFit="1"/>
    </xf>
    <xf numFmtId="2" fontId="15" fillId="9" borderId="21" xfId="0" applyNumberFormat="1" applyFont="1" applyFill="1" applyBorder="1" applyAlignment="1">
      <alignment horizontal="center" vertical="center" shrinkToFit="1"/>
    </xf>
    <xf numFmtId="2" fontId="15" fillId="10" borderId="23" xfId="0" applyNumberFormat="1" applyFont="1" applyFill="1" applyBorder="1" applyAlignment="1">
      <alignment horizontal="center" vertical="center" shrinkToFit="1"/>
    </xf>
    <xf numFmtId="2" fontId="15" fillId="10" borderId="21" xfId="0" applyNumberFormat="1" applyFont="1" applyFill="1" applyBorder="1" applyAlignment="1">
      <alignment horizontal="center" vertical="center" shrinkToFit="1"/>
    </xf>
    <xf numFmtId="2" fontId="15" fillId="2" borderId="27" xfId="0" applyNumberFormat="1" applyFont="1" applyFill="1" applyBorder="1" applyAlignment="1">
      <alignment horizontal="center" vertical="center" shrinkToFit="1"/>
    </xf>
    <xf numFmtId="2" fontId="15" fillId="2" borderId="23" xfId="0" applyNumberFormat="1" applyFont="1" applyFill="1" applyBorder="1" applyAlignment="1">
      <alignment horizontal="center" vertical="center" shrinkToFit="1"/>
    </xf>
    <xf numFmtId="2" fontId="15" fillId="2" borderId="21" xfId="0" applyNumberFormat="1" applyFont="1" applyFill="1" applyBorder="1" applyAlignment="1">
      <alignment horizontal="center" vertical="center" shrinkToFit="1"/>
    </xf>
    <xf numFmtId="2" fontId="15" fillId="0" borderId="21" xfId="0" applyNumberFormat="1" applyFont="1" applyFill="1" applyBorder="1" applyAlignment="1">
      <alignment horizontal="center" vertical="center" shrinkToFit="1"/>
    </xf>
    <xf numFmtId="2" fontId="15" fillId="2" borderId="36" xfId="0" applyNumberFormat="1" applyFont="1" applyFill="1" applyBorder="1" applyAlignment="1">
      <alignment horizontal="center" vertical="center" shrinkToFit="1"/>
    </xf>
    <xf numFmtId="2" fontId="15" fillId="5" borderId="23" xfId="0" applyNumberFormat="1" applyFont="1" applyFill="1" applyBorder="1" applyAlignment="1">
      <alignment horizontal="center" vertical="center" shrinkToFit="1"/>
    </xf>
    <xf numFmtId="2" fontId="15" fillId="11" borderId="21" xfId="0" applyNumberFormat="1" applyFont="1" applyFill="1" applyBorder="1" applyAlignment="1">
      <alignment horizontal="center" vertical="center" shrinkToFit="1"/>
    </xf>
    <xf numFmtId="2" fontId="15" fillId="5" borderId="21" xfId="0" applyNumberFormat="1" applyFont="1" applyFill="1" applyBorder="1" applyAlignment="1">
      <alignment horizontal="center" vertical="center" shrinkToFit="1"/>
    </xf>
    <xf numFmtId="2" fontId="15" fillId="4" borderId="23" xfId="0" applyNumberFormat="1" applyFont="1" applyFill="1" applyBorder="1" applyAlignment="1">
      <alignment horizontal="center" vertical="center" shrinkToFit="1"/>
    </xf>
    <xf numFmtId="2" fontId="15" fillId="12" borderId="21" xfId="0" applyNumberFormat="1" applyFont="1" applyFill="1" applyBorder="1" applyAlignment="1">
      <alignment horizontal="center" vertical="center" shrinkToFit="1"/>
    </xf>
    <xf numFmtId="2" fontId="15" fillId="2" borderId="16" xfId="0" applyNumberFormat="1" applyFont="1" applyFill="1" applyBorder="1" applyAlignment="1">
      <alignment horizontal="center" vertical="center" shrinkToFit="1"/>
    </xf>
    <xf numFmtId="2" fontId="15" fillId="0" borderId="17" xfId="0" applyNumberFormat="1" applyFont="1" applyFill="1" applyBorder="1" applyAlignment="1">
      <alignment horizontal="center" vertical="center" shrinkToFit="1"/>
    </xf>
    <xf numFmtId="2" fontId="15" fillId="7" borderId="23" xfId="0" applyNumberFormat="1" applyFont="1" applyFill="1" applyBorder="1" applyAlignment="1">
      <alignment horizontal="center" vertical="center" shrinkToFit="1"/>
    </xf>
    <xf numFmtId="2" fontId="15" fillId="8" borderId="23" xfId="0" applyNumberFormat="1" applyFont="1" applyFill="1" applyBorder="1" applyAlignment="1">
      <alignment horizontal="center" vertical="center" shrinkToFit="1"/>
    </xf>
    <xf numFmtId="2" fontId="15" fillId="0" borderId="36" xfId="0" applyNumberFormat="1" applyFont="1" applyFill="1" applyBorder="1" applyAlignment="1">
      <alignment horizontal="center" vertical="center" shrinkToFit="1"/>
    </xf>
    <xf numFmtId="2" fontId="15" fillId="4" borderId="21" xfId="0" applyNumberFormat="1" applyFont="1" applyFill="1" applyBorder="1" applyAlignment="1">
      <alignment horizontal="center" vertical="center" shrinkToFit="1"/>
    </xf>
    <xf numFmtId="2" fontId="15" fillId="2" borderId="17" xfId="0" applyNumberFormat="1" applyFont="1" applyFill="1" applyBorder="1" applyAlignment="1">
      <alignment horizontal="center" vertical="center" shrinkToFit="1"/>
    </xf>
    <xf numFmtId="2" fontId="15" fillId="5" borderId="36" xfId="0" applyNumberFormat="1" applyFont="1" applyFill="1" applyBorder="1" applyAlignment="1">
      <alignment horizontal="center" vertical="center" shrinkToFit="1"/>
    </xf>
    <xf numFmtId="0" fontId="11" fillId="0" borderId="22" xfId="0" applyFont="1" applyBorder="1" applyAlignment="1">
      <alignment horizontal="left" vertical="center"/>
    </xf>
    <xf numFmtId="0" fontId="10" fillId="0" borderId="33" xfId="0" applyFont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1" fontId="11" fillId="0" borderId="39" xfId="0" applyNumberFormat="1" applyFont="1" applyFill="1" applyBorder="1" applyAlignment="1">
      <alignment horizontal="center" vertical="center"/>
    </xf>
    <xf numFmtId="2" fontId="11" fillId="0" borderId="40" xfId="0" applyNumberFormat="1" applyFont="1" applyBorder="1" applyAlignment="1">
      <alignment horizontal="left" vertical="center"/>
    </xf>
    <xf numFmtId="0" fontId="10" fillId="0" borderId="41" xfId="0" applyFont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1" fontId="11" fillId="0" borderId="42" xfId="0" applyNumberFormat="1" applyFont="1" applyFill="1" applyBorder="1" applyAlignment="1">
      <alignment horizontal="center" vertical="center"/>
    </xf>
    <xf numFmtId="0" fontId="10" fillId="8" borderId="33" xfId="0" applyFont="1" applyFill="1" applyBorder="1" applyAlignment="1">
      <alignment horizontal="center" vertical="center"/>
    </xf>
    <xf numFmtId="0" fontId="10" fillId="8" borderId="41" xfId="0" applyFont="1" applyFill="1" applyBorder="1" applyAlignment="1">
      <alignment horizontal="center" vertical="center"/>
    </xf>
    <xf numFmtId="0" fontId="10" fillId="7" borderId="33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/>
    </xf>
    <xf numFmtId="0" fontId="10" fillId="7" borderId="40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 shrinkToFit="1"/>
    </xf>
    <xf numFmtId="0" fontId="10" fillId="11" borderId="33" xfId="0" applyFont="1" applyFill="1" applyBorder="1" applyAlignment="1">
      <alignment horizontal="center" vertical="center"/>
    </xf>
    <xf numFmtId="0" fontId="10" fillId="11" borderId="41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11" borderId="29" xfId="0" applyFont="1" applyFill="1" applyBorder="1" applyAlignment="1">
      <alignment horizontal="center" vertical="center"/>
    </xf>
    <xf numFmtId="0" fontId="10" fillId="11" borderId="43" xfId="0" applyFont="1" applyFill="1" applyBorder="1" applyAlignment="1">
      <alignment horizontal="center" vertical="center"/>
    </xf>
    <xf numFmtId="0" fontId="10" fillId="8" borderId="43" xfId="0" applyFont="1" applyFill="1" applyBorder="1" applyAlignment="1">
      <alignment horizontal="center" vertical="center"/>
    </xf>
    <xf numFmtId="0" fontId="10" fillId="12" borderId="35" xfId="0" applyFont="1" applyFill="1" applyBorder="1" applyAlignment="1">
      <alignment horizontal="center" vertical="center"/>
    </xf>
    <xf numFmtId="0" fontId="10" fillId="12" borderId="15" xfId="0" applyFont="1" applyFill="1" applyBorder="1" applyAlignment="1">
      <alignment horizontal="center" vertical="center"/>
    </xf>
    <xf numFmtId="0" fontId="10" fillId="12" borderId="44" xfId="0" applyFont="1" applyFill="1" applyBorder="1" applyAlignment="1">
      <alignment horizontal="center" vertical="center"/>
    </xf>
    <xf numFmtId="0" fontId="10" fillId="12" borderId="19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11" borderId="35" xfId="0" applyFont="1" applyFill="1" applyBorder="1" applyAlignment="1">
      <alignment horizontal="center" vertical="center"/>
    </xf>
    <xf numFmtId="0" fontId="10" fillId="11" borderId="15" xfId="0" applyFont="1" applyFill="1" applyBorder="1" applyAlignment="1">
      <alignment horizontal="center" vertical="center"/>
    </xf>
    <xf numFmtId="0" fontId="10" fillId="11" borderId="44" xfId="0" applyFont="1" applyFill="1" applyBorder="1" applyAlignment="1">
      <alignment horizontal="center" vertical="center"/>
    </xf>
    <xf numFmtId="0" fontId="10" fillId="11" borderId="19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7" borderId="15" xfId="0" applyFont="1" applyFill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2" fontId="8" fillId="2" borderId="26" xfId="0" applyNumberFormat="1" applyFont="1" applyFill="1" applyBorder="1" applyAlignment="1">
      <alignment horizontal="center" vertical="center" shrinkToFit="1"/>
    </xf>
    <xf numFmtId="0" fontId="8" fillId="5" borderId="41" xfId="0" applyFont="1" applyFill="1" applyBorder="1" applyAlignment="1">
      <alignment horizontal="center" vertical="center"/>
    </xf>
    <xf numFmtId="0" fontId="8" fillId="11" borderId="20" xfId="0" applyFont="1" applyFill="1" applyBorder="1" applyAlignment="1">
      <alignment horizontal="center" textRotation="90" shrinkToFit="1"/>
    </xf>
    <xf numFmtId="0" fontId="8" fillId="11" borderId="24" xfId="0" applyFont="1" applyFill="1" applyBorder="1" applyAlignment="1">
      <alignment horizontal="center" textRotation="90" shrinkToFit="1"/>
    </xf>
    <xf numFmtId="0" fontId="8" fillId="7" borderId="32" xfId="0" applyFont="1" applyFill="1" applyBorder="1" applyAlignment="1">
      <alignment horizontal="center" textRotation="90" shrinkToFit="1"/>
    </xf>
    <xf numFmtId="0" fontId="8" fillId="7" borderId="31" xfId="0" applyFont="1" applyFill="1" applyBorder="1" applyAlignment="1">
      <alignment horizontal="center" textRotation="90" wrapText="1"/>
    </xf>
    <xf numFmtId="0" fontId="8" fillId="13" borderId="20" xfId="0" applyFont="1" applyFill="1" applyBorder="1" applyAlignment="1">
      <alignment horizontal="center" textRotation="90" wrapText="1"/>
    </xf>
    <xf numFmtId="0" fontId="8" fillId="13" borderId="24" xfId="0" applyFont="1" applyFill="1" applyBorder="1" applyAlignment="1">
      <alignment horizontal="center" textRotation="90" wrapText="1"/>
    </xf>
    <xf numFmtId="0" fontId="10" fillId="13" borderId="21" xfId="0" applyFont="1" applyFill="1" applyBorder="1" applyAlignment="1">
      <alignment horizontal="center" vertical="center" shrinkToFit="1"/>
    </xf>
    <xf numFmtId="0" fontId="8" fillId="3" borderId="34" xfId="0" applyFont="1" applyFill="1" applyBorder="1" applyAlignment="1">
      <alignment horizontal="center" textRotation="90" shrinkToFit="1"/>
    </xf>
    <xf numFmtId="0" fontId="10" fillId="13" borderId="23" xfId="0" applyFont="1" applyFill="1" applyBorder="1" applyAlignment="1">
      <alignment horizontal="center" vertical="center" shrinkToFit="1"/>
    </xf>
    <xf numFmtId="0" fontId="8" fillId="5" borderId="22" xfId="0" applyFont="1" applyFill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13" borderId="22" xfId="0" applyFont="1" applyFill="1" applyBorder="1" applyAlignment="1">
      <alignment horizontal="center" vertical="center"/>
    </xf>
    <xf numFmtId="0" fontId="8" fillId="13" borderId="33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12" borderId="21" xfId="0" applyFont="1" applyFill="1" applyBorder="1" applyAlignment="1">
      <alignment horizontal="center" vertical="center"/>
    </xf>
    <xf numFmtId="0" fontId="8" fillId="6" borderId="27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13" borderId="23" xfId="0" applyFont="1" applyFill="1" applyBorder="1" applyAlignment="1">
      <alignment horizontal="center" vertical="center"/>
    </xf>
    <xf numFmtId="0" fontId="8" fillId="14" borderId="21" xfId="0" applyFont="1" applyFill="1" applyBorder="1" applyAlignment="1">
      <alignment horizontal="center" vertical="center"/>
    </xf>
    <xf numFmtId="0" fontId="8" fillId="10" borderId="21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/>
    </xf>
    <xf numFmtId="2" fontId="15" fillId="11" borderId="23" xfId="0" applyNumberFormat="1" applyFont="1" applyFill="1" applyBorder="1" applyAlignment="1">
      <alignment horizontal="center" vertical="center" shrinkToFit="1"/>
    </xf>
    <xf numFmtId="2" fontId="15" fillId="0" borderId="23" xfId="0" applyNumberFormat="1" applyFont="1" applyFill="1" applyBorder="1" applyAlignment="1">
      <alignment horizontal="center" vertical="center" shrinkToFit="1"/>
    </xf>
    <xf numFmtId="2" fontId="15" fillId="12" borderId="23" xfId="0" applyNumberFormat="1" applyFont="1" applyFill="1" applyBorder="1" applyAlignment="1">
      <alignment horizontal="center" vertical="center" shrinkToFit="1"/>
    </xf>
    <xf numFmtId="2" fontId="15" fillId="3" borderId="27" xfId="0" applyNumberFormat="1" applyFont="1" applyFill="1" applyBorder="1" applyAlignment="1">
      <alignment horizontal="center" vertical="center" shrinkToFit="1"/>
    </xf>
    <xf numFmtId="2" fontId="15" fillId="14" borderId="23" xfId="0" applyNumberFormat="1" applyFont="1" applyFill="1" applyBorder="1" applyAlignment="1">
      <alignment horizontal="center" vertical="center" shrinkToFit="1"/>
    </xf>
    <xf numFmtId="2" fontId="15" fillId="13" borderId="21" xfId="0" applyNumberFormat="1" applyFont="1" applyFill="1" applyBorder="1" applyAlignment="1">
      <alignment horizontal="center" vertical="center" shrinkToFit="1"/>
    </xf>
    <xf numFmtId="2" fontId="15" fillId="8" borderId="21" xfId="0" applyNumberFormat="1" applyFont="1" applyFill="1" applyBorder="1" applyAlignment="1">
      <alignment horizontal="center" vertical="center" shrinkToFit="1"/>
    </xf>
    <xf numFmtId="2" fontId="15" fillId="9" borderId="16" xfId="0" applyNumberFormat="1" applyFont="1" applyFill="1" applyBorder="1" applyAlignment="1">
      <alignment horizontal="center" vertical="center" shrinkToFit="1"/>
    </xf>
    <xf numFmtId="2" fontId="15" fillId="7" borderId="17" xfId="0" applyNumberFormat="1" applyFont="1" applyFill="1" applyBorder="1" applyAlignment="1">
      <alignment horizontal="center" vertical="center" shrinkToFit="1"/>
    </xf>
    <xf numFmtId="2" fontId="15" fillId="6" borderId="27" xfId="0" applyNumberFormat="1" applyFont="1" applyFill="1" applyBorder="1" applyAlignment="1">
      <alignment horizontal="center" vertical="center" shrinkToFit="1"/>
    </xf>
    <xf numFmtId="2" fontId="15" fillId="14" borderId="21" xfId="0" applyNumberFormat="1" applyFont="1" applyFill="1" applyBorder="1" applyAlignment="1">
      <alignment horizontal="center" vertical="center" shrinkToFit="1"/>
    </xf>
    <xf numFmtId="2" fontId="15" fillId="9" borderId="17" xfId="0" applyNumberFormat="1" applyFont="1" applyFill="1" applyBorder="1" applyAlignment="1">
      <alignment horizontal="center" vertical="center" shrinkToFit="1"/>
    </xf>
    <xf numFmtId="0" fontId="8" fillId="5" borderId="22" xfId="0" applyFont="1" applyFill="1" applyBorder="1" applyAlignment="1">
      <alignment horizontal="center" vertical="center" shrinkToFit="1"/>
    </xf>
    <xf numFmtId="0" fontId="10" fillId="11" borderId="40" xfId="0" applyFont="1" applyFill="1" applyBorder="1" applyAlignment="1">
      <alignment horizontal="center" vertical="center"/>
    </xf>
    <xf numFmtId="0" fontId="10" fillId="13" borderId="33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10" fillId="14" borderId="41" xfId="0" applyFont="1" applyFill="1" applyBorder="1" applyAlignment="1">
      <alignment horizontal="center" vertical="center"/>
    </xf>
    <xf numFmtId="0" fontId="10" fillId="13" borderId="29" xfId="0" applyFont="1" applyFill="1" applyBorder="1" applyAlignment="1">
      <alignment horizontal="center" vertical="center"/>
    </xf>
    <xf numFmtId="0" fontId="10" fillId="13" borderId="43" xfId="0" applyFont="1" applyFill="1" applyBorder="1" applyAlignment="1">
      <alignment horizontal="center" vertical="center"/>
    </xf>
    <xf numFmtId="0" fontId="10" fillId="7" borderId="29" xfId="0" applyFont="1" applyFill="1" applyBorder="1" applyAlignment="1">
      <alignment horizontal="center" vertical="center"/>
    </xf>
    <xf numFmtId="0" fontId="10" fillId="7" borderId="43" xfId="0" applyFont="1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  <xf numFmtId="0" fontId="10" fillId="6" borderId="28" xfId="0" applyFont="1" applyFill="1" applyBorder="1" applyAlignment="1">
      <alignment horizontal="center" vertical="center"/>
    </xf>
    <xf numFmtId="0" fontId="10" fillId="8" borderId="15" xfId="0" applyFont="1" applyFill="1" applyBorder="1" applyAlignment="1">
      <alignment horizontal="center" vertical="center"/>
    </xf>
    <xf numFmtId="0" fontId="10" fillId="10" borderId="19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10" fillId="4" borderId="35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shrinkToFit="1"/>
    </xf>
    <xf numFmtId="0" fontId="10" fillId="7" borderId="17" xfId="0" applyFont="1" applyFill="1" applyBorder="1" applyAlignment="1">
      <alignment horizontal="center" vertical="center" shrinkToFit="1"/>
    </xf>
    <xf numFmtId="0" fontId="8" fillId="11" borderId="15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11" fillId="15" borderId="0" xfId="0" applyFont="1" applyFill="1" applyAlignment="1">
      <alignment horizontal="center" vertical="center"/>
    </xf>
    <xf numFmtId="0" fontId="11" fillId="15" borderId="0" xfId="0" applyFont="1" applyFill="1" applyAlignment="1">
      <alignment horizontal="center" vertical="center" textRotation="90" wrapText="1"/>
    </xf>
    <xf numFmtId="0" fontId="11" fillId="16" borderId="0" xfId="0" applyFont="1" applyFill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</cellXfs>
  <cellStyles count="3">
    <cellStyle name="Normalny" xfId="0" builtinId="0"/>
    <cellStyle name="Normalny 2" xfId="1"/>
    <cellStyle name="Normalny 3" xfId="2"/>
  </cellStyles>
  <dxfs count="181"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8"/>
  <sheetViews>
    <sheetView tabSelected="1" zoomScale="110" zoomScaleNormal="110" workbookViewId="0">
      <pane ySplit="5" topLeftCell="A6" activePane="bottomLeft" state="frozen"/>
      <selection pane="bottomLeft"/>
    </sheetView>
  </sheetViews>
  <sheetFormatPr defaultRowHeight="15" x14ac:dyDescent="0.2"/>
  <cols>
    <col min="1" max="1" width="10.7109375" style="1" customWidth="1"/>
    <col min="2" max="2" width="7.7109375" style="1" customWidth="1"/>
    <col min="3" max="40" width="3" style="1" customWidth="1"/>
    <col min="41" max="41" width="9.140625" style="1"/>
    <col min="42" max="42" width="0" style="1" hidden="1" customWidth="1"/>
    <col min="43" max="16384" width="9.140625" style="1"/>
  </cols>
  <sheetData>
    <row r="1" spans="1:44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4"/>
      <c r="Y1" s="5" t="s">
        <v>51</v>
      </c>
      <c r="Z1" s="6"/>
      <c r="AA1" s="6"/>
      <c r="AB1" s="6"/>
      <c r="AC1" s="3"/>
      <c r="AD1" s="6"/>
      <c r="AE1" s="6"/>
      <c r="AF1" s="6"/>
      <c r="AG1" s="6"/>
      <c r="AH1" s="6"/>
      <c r="AI1" s="6"/>
      <c r="AJ1" s="6"/>
      <c r="AK1" s="6"/>
      <c r="AL1" s="6"/>
      <c r="AM1" s="6"/>
      <c r="AN1" s="3"/>
      <c r="AO1" s="7"/>
      <c r="AR1" s="225"/>
    </row>
    <row r="2" spans="1:44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W2" s="9"/>
      <c r="X2" s="10"/>
      <c r="Y2" s="11"/>
      <c r="Z2" s="12"/>
      <c r="AA2" s="12"/>
      <c r="AB2" s="12"/>
      <c r="AC2" s="9"/>
      <c r="AD2" s="12"/>
      <c r="AE2" s="12"/>
      <c r="AN2" s="9"/>
      <c r="AO2" s="13"/>
      <c r="AR2" s="225"/>
    </row>
    <row r="3" spans="1:44" ht="21.95" customHeight="1" thickBot="1" x14ac:dyDescent="0.25">
      <c r="A3" s="8" t="s">
        <v>0</v>
      </c>
      <c r="B3" s="14">
        <v>11</v>
      </c>
      <c r="C3" s="12" t="s">
        <v>50</v>
      </c>
      <c r="D3" s="12"/>
      <c r="E3" s="12"/>
      <c r="F3" s="12"/>
      <c r="G3" s="12"/>
      <c r="H3" s="12"/>
      <c r="W3" s="9"/>
      <c r="X3" s="10"/>
      <c r="Y3" s="15" t="s">
        <v>31</v>
      </c>
      <c r="Z3" s="12"/>
      <c r="AA3" s="12"/>
      <c r="AB3" s="12"/>
      <c r="AC3" s="9"/>
      <c r="AD3" s="12"/>
      <c r="AE3" s="12"/>
      <c r="AN3" s="9"/>
      <c r="AO3" s="13"/>
      <c r="AR3" s="225"/>
    </row>
    <row r="4" spans="1:44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W4" s="19"/>
      <c r="X4" s="20"/>
      <c r="Y4" s="21"/>
      <c r="Z4" s="18"/>
      <c r="AA4" s="18"/>
      <c r="AB4" s="18"/>
      <c r="AC4" s="19"/>
      <c r="AD4" s="18"/>
      <c r="AE4" s="18"/>
      <c r="AN4" s="19"/>
      <c r="AO4" s="22"/>
      <c r="AR4" s="225"/>
    </row>
    <row r="5" spans="1:44" ht="117" customHeight="1" thickBot="1" x14ac:dyDescent="0.25">
      <c r="A5" s="42" t="s">
        <v>48</v>
      </c>
      <c r="B5" s="31" t="s">
        <v>1</v>
      </c>
      <c r="C5" s="61" t="s">
        <v>33</v>
      </c>
      <c r="D5" s="62" t="s">
        <v>34</v>
      </c>
      <c r="E5" s="61" t="s">
        <v>35</v>
      </c>
      <c r="F5" s="62" t="s">
        <v>36</v>
      </c>
      <c r="G5" s="167" t="s">
        <v>46</v>
      </c>
      <c r="H5" s="168" t="s">
        <v>74</v>
      </c>
      <c r="I5" s="32" t="s">
        <v>28</v>
      </c>
      <c r="J5" s="34" t="s">
        <v>29</v>
      </c>
      <c r="K5" s="34" t="s">
        <v>30</v>
      </c>
      <c r="L5" s="37" t="s">
        <v>37</v>
      </c>
      <c r="M5" s="68" t="s">
        <v>20</v>
      </c>
      <c r="N5" s="69" t="s">
        <v>38</v>
      </c>
      <c r="O5" s="37" t="s">
        <v>39</v>
      </c>
      <c r="P5" s="37" t="s">
        <v>40</v>
      </c>
      <c r="Q5" s="37" t="s">
        <v>39</v>
      </c>
      <c r="R5" s="37" t="s">
        <v>38</v>
      </c>
      <c r="S5" s="37" t="s">
        <v>41</v>
      </c>
      <c r="T5" s="174" t="s">
        <v>18</v>
      </c>
      <c r="U5" s="38" t="s">
        <v>46</v>
      </c>
      <c r="V5" s="36" t="s">
        <v>74</v>
      </c>
      <c r="W5" s="34" t="s">
        <v>28</v>
      </c>
      <c r="X5" s="171" t="s">
        <v>36</v>
      </c>
      <c r="Y5" s="172" t="s">
        <v>35</v>
      </c>
      <c r="Z5" s="32" t="s">
        <v>17</v>
      </c>
      <c r="AA5" s="34" t="s">
        <v>21</v>
      </c>
      <c r="AB5" s="34" t="s">
        <v>15</v>
      </c>
      <c r="AC5" s="34" t="s">
        <v>14</v>
      </c>
      <c r="AD5" s="34" t="s">
        <v>13</v>
      </c>
      <c r="AE5" s="32" t="s">
        <v>22</v>
      </c>
      <c r="AF5" s="34" t="s">
        <v>42</v>
      </c>
      <c r="AG5" s="37" t="s">
        <v>22</v>
      </c>
      <c r="AH5" s="57" t="s">
        <v>11</v>
      </c>
      <c r="AI5" s="58" t="s">
        <v>19</v>
      </c>
      <c r="AJ5" s="53" t="s">
        <v>26</v>
      </c>
      <c r="AK5" s="54" t="s">
        <v>27</v>
      </c>
      <c r="AL5" s="54" t="s">
        <v>25</v>
      </c>
      <c r="AM5" s="169" t="s">
        <v>24</v>
      </c>
      <c r="AN5" s="170" t="s">
        <v>23</v>
      </c>
      <c r="AO5" s="46" t="s">
        <v>49</v>
      </c>
      <c r="AP5" s="23" t="s">
        <v>2</v>
      </c>
      <c r="AR5" s="226" t="s">
        <v>93</v>
      </c>
    </row>
    <row r="6" spans="1:44" ht="15.6" customHeight="1" x14ac:dyDescent="0.2">
      <c r="A6" s="43"/>
      <c r="B6" s="29" t="s">
        <v>3</v>
      </c>
      <c r="C6" s="176"/>
      <c r="D6" s="81" t="s">
        <v>53</v>
      </c>
      <c r="E6" s="82" t="s">
        <v>53</v>
      </c>
      <c r="F6" s="81" t="s">
        <v>53</v>
      </c>
      <c r="G6" s="82" t="s">
        <v>53</v>
      </c>
      <c r="H6" s="81" t="s">
        <v>53</v>
      </c>
      <c r="I6" s="76" t="s">
        <v>53</v>
      </c>
      <c r="J6" s="77" t="s">
        <v>53</v>
      </c>
      <c r="K6" s="77" t="s">
        <v>53</v>
      </c>
      <c r="L6" s="177" t="s">
        <v>53</v>
      </c>
      <c r="M6" s="219"/>
      <c r="N6" s="84">
        <v>0</v>
      </c>
      <c r="O6" s="177" t="s">
        <v>53</v>
      </c>
      <c r="P6" s="177" t="s">
        <v>53</v>
      </c>
      <c r="Q6" s="177">
        <v>0</v>
      </c>
      <c r="R6" s="177" t="s">
        <v>53</v>
      </c>
      <c r="S6" s="177">
        <v>0</v>
      </c>
      <c r="T6" s="178" t="s">
        <v>53</v>
      </c>
      <c r="U6" s="177" t="s">
        <v>53</v>
      </c>
      <c r="V6" s="76" t="s">
        <v>53</v>
      </c>
      <c r="W6" s="77" t="s">
        <v>53</v>
      </c>
      <c r="X6" s="179">
        <v>0</v>
      </c>
      <c r="Y6" s="180">
        <v>0</v>
      </c>
      <c r="Z6" s="76" t="s">
        <v>53</v>
      </c>
      <c r="AA6" s="77" t="s">
        <v>53</v>
      </c>
      <c r="AB6" s="77" t="s">
        <v>53</v>
      </c>
      <c r="AC6" s="77" t="s">
        <v>53</v>
      </c>
      <c r="AD6" s="77" t="s">
        <v>53</v>
      </c>
      <c r="AE6" s="76" t="s">
        <v>53</v>
      </c>
      <c r="AF6" s="77" t="s">
        <v>53</v>
      </c>
      <c r="AG6" s="177" t="s">
        <v>53</v>
      </c>
      <c r="AH6" s="181" t="s">
        <v>53</v>
      </c>
      <c r="AI6" s="75" t="s">
        <v>53</v>
      </c>
      <c r="AJ6" s="182" t="s">
        <v>53</v>
      </c>
      <c r="AK6" s="73" t="s">
        <v>53</v>
      </c>
      <c r="AL6" s="73" t="s">
        <v>53</v>
      </c>
      <c r="AM6" s="183" t="s">
        <v>53</v>
      </c>
      <c r="AN6" s="184" t="s">
        <v>53</v>
      </c>
      <c r="AO6" s="47" t="s">
        <v>8</v>
      </c>
      <c r="AP6" s="24"/>
      <c r="AR6" s="225" t="str">
        <f t="shared" ref="AR6:AR69" si="0">IF($B5="l. wsiad.",SUM(C5:E5,X6,IF(AH5="x",SUM(AK6,AL5,AM5),SUM(AG6,AH5))),"-")</f>
        <v>-</v>
      </c>
    </row>
    <row r="7" spans="1:44" ht="15.6" customHeight="1" x14ac:dyDescent="0.2">
      <c r="A7" s="44">
        <v>5.0199999999999996</v>
      </c>
      <c r="B7" s="30" t="s">
        <v>4</v>
      </c>
      <c r="C7" s="94" t="s">
        <v>53</v>
      </c>
      <c r="D7" s="93" t="s">
        <v>53</v>
      </c>
      <c r="E7" s="94" t="s">
        <v>53</v>
      </c>
      <c r="F7" s="93" t="s">
        <v>53</v>
      </c>
      <c r="G7" s="94" t="s">
        <v>53</v>
      </c>
      <c r="H7" s="93" t="s">
        <v>53</v>
      </c>
      <c r="I7" s="90" t="s">
        <v>53</v>
      </c>
      <c r="J7" s="91" t="s">
        <v>53</v>
      </c>
      <c r="K7" s="91" t="s">
        <v>53</v>
      </c>
      <c r="L7" s="185" t="s">
        <v>53</v>
      </c>
      <c r="M7" s="96">
        <v>0</v>
      </c>
      <c r="N7" s="186">
        <v>2</v>
      </c>
      <c r="O7" s="185" t="s">
        <v>53</v>
      </c>
      <c r="P7" s="185" t="s">
        <v>53</v>
      </c>
      <c r="Q7" s="185">
        <v>0</v>
      </c>
      <c r="R7" s="185" t="s">
        <v>53</v>
      </c>
      <c r="S7" s="185">
        <v>0</v>
      </c>
      <c r="T7" s="187"/>
      <c r="U7" s="185" t="s">
        <v>53</v>
      </c>
      <c r="V7" s="90" t="s">
        <v>53</v>
      </c>
      <c r="W7" s="188"/>
      <c r="X7" s="189">
        <v>1</v>
      </c>
      <c r="Y7" s="190"/>
      <c r="Z7" s="90" t="s">
        <v>53</v>
      </c>
      <c r="AA7" s="91" t="s">
        <v>53</v>
      </c>
      <c r="AB7" s="91" t="s">
        <v>53</v>
      </c>
      <c r="AC7" s="91" t="s">
        <v>53</v>
      </c>
      <c r="AD7" s="91" t="s">
        <v>53</v>
      </c>
      <c r="AE7" s="90" t="s">
        <v>53</v>
      </c>
      <c r="AF7" s="188"/>
      <c r="AG7" s="185" t="s">
        <v>53</v>
      </c>
      <c r="AH7" s="87" t="s">
        <v>53</v>
      </c>
      <c r="AI7" s="191"/>
      <c r="AJ7" s="85" t="s">
        <v>53</v>
      </c>
      <c r="AK7" s="86" t="s">
        <v>53</v>
      </c>
      <c r="AL7" s="86" t="s">
        <v>53</v>
      </c>
      <c r="AM7" s="192" t="s">
        <v>53</v>
      </c>
      <c r="AN7" s="193"/>
      <c r="AO7" s="48">
        <f>SUM(C7:AM7)</f>
        <v>3</v>
      </c>
      <c r="AP7" s="25"/>
      <c r="AR7" s="225" t="str">
        <f t="shared" si="0"/>
        <v>-</v>
      </c>
    </row>
    <row r="8" spans="1:44" ht="15.6" customHeight="1" x14ac:dyDescent="0.2">
      <c r="A8" s="228" t="s">
        <v>64</v>
      </c>
      <c r="B8" s="28" t="s">
        <v>5</v>
      </c>
      <c r="C8" s="63" t="str">
        <f>C7</f>
        <v>x</v>
      </c>
      <c r="D8" s="64" t="s">
        <v>53</v>
      </c>
      <c r="E8" s="63" t="s">
        <v>53</v>
      </c>
      <c r="F8" s="64" t="s">
        <v>53</v>
      </c>
      <c r="G8" s="63" t="s">
        <v>53</v>
      </c>
      <c r="H8" s="64" t="s">
        <v>53</v>
      </c>
      <c r="I8" s="40" t="s">
        <v>53</v>
      </c>
      <c r="J8" s="41" t="s">
        <v>53</v>
      </c>
      <c r="K8" s="41" t="s">
        <v>53</v>
      </c>
      <c r="L8" s="40" t="s">
        <v>53</v>
      </c>
      <c r="M8" s="70">
        <f>M7</f>
        <v>0</v>
      </c>
      <c r="N8" s="71">
        <f t="shared" ref="N8" si="1">M8-N6+N7</f>
        <v>2</v>
      </c>
      <c r="O8" s="40" t="s">
        <v>53</v>
      </c>
      <c r="P8" s="40" t="s">
        <v>53</v>
      </c>
      <c r="Q8" s="40">
        <f>N8-Q6+Q7</f>
        <v>2</v>
      </c>
      <c r="R8" s="40" t="s">
        <v>53</v>
      </c>
      <c r="S8" s="40">
        <f>Q8-S6+S7</f>
        <v>2</v>
      </c>
      <c r="T8" s="52" t="s">
        <v>53</v>
      </c>
      <c r="U8" s="40" t="s">
        <v>53</v>
      </c>
      <c r="V8" s="40" t="s">
        <v>53</v>
      </c>
      <c r="W8" s="41" t="s">
        <v>53</v>
      </c>
      <c r="X8" s="175">
        <f>S8-X6+X7</f>
        <v>3</v>
      </c>
      <c r="Y8" s="173">
        <f t="shared" ref="Y8" si="2">X8-Y6+Y7</f>
        <v>3</v>
      </c>
      <c r="Z8" s="40" t="s">
        <v>53</v>
      </c>
      <c r="AA8" s="41" t="s">
        <v>53</v>
      </c>
      <c r="AB8" s="41" t="s">
        <v>53</v>
      </c>
      <c r="AC8" s="41" t="s">
        <v>53</v>
      </c>
      <c r="AD8" s="41" t="s">
        <v>53</v>
      </c>
      <c r="AE8" s="40" t="s">
        <v>53</v>
      </c>
      <c r="AF8" s="41" t="s">
        <v>53</v>
      </c>
      <c r="AG8" s="40" t="s">
        <v>53</v>
      </c>
      <c r="AH8" s="60" t="s">
        <v>53</v>
      </c>
      <c r="AI8" s="59" t="s">
        <v>53</v>
      </c>
      <c r="AJ8" s="56" t="s">
        <v>53</v>
      </c>
      <c r="AK8" s="55" t="s">
        <v>53</v>
      </c>
      <c r="AL8" s="55" t="s">
        <v>53</v>
      </c>
      <c r="AM8" s="55" t="s">
        <v>53</v>
      </c>
      <c r="AN8" s="222" t="s">
        <v>53</v>
      </c>
      <c r="AO8" s="49"/>
      <c r="AP8" s="39">
        <f>MAX(C8:AN8)</f>
        <v>3</v>
      </c>
      <c r="AR8" s="225">
        <f t="shared" si="0"/>
        <v>3</v>
      </c>
    </row>
    <row r="9" spans="1:44" ht="15.6" customHeight="1" x14ac:dyDescent="0.2">
      <c r="A9" s="229"/>
      <c r="B9" s="28" t="s">
        <v>6</v>
      </c>
      <c r="C9" s="113"/>
      <c r="D9" s="115"/>
      <c r="E9" s="194" t="s">
        <v>53</v>
      </c>
      <c r="F9" s="115"/>
      <c r="G9" s="113"/>
      <c r="H9" s="115"/>
      <c r="I9" s="195" t="s">
        <v>53</v>
      </c>
      <c r="J9" s="110"/>
      <c r="K9" s="110"/>
      <c r="L9" s="112"/>
      <c r="M9" s="116"/>
      <c r="N9" s="123"/>
      <c r="O9" s="112"/>
      <c r="P9" s="122" t="s">
        <v>53</v>
      </c>
      <c r="Q9" s="112"/>
      <c r="R9" s="112"/>
      <c r="S9" s="112"/>
      <c r="T9" s="197" t="s">
        <v>53</v>
      </c>
      <c r="U9" s="112"/>
      <c r="V9" s="109"/>
      <c r="W9" s="111" t="s">
        <v>53</v>
      </c>
      <c r="X9" s="198"/>
      <c r="Y9" s="199">
        <v>5.12</v>
      </c>
      <c r="Z9" s="195" t="s">
        <v>53</v>
      </c>
      <c r="AA9" s="110"/>
      <c r="AB9" s="110"/>
      <c r="AC9" s="111" t="s">
        <v>53</v>
      </c>
      <c r="AD9" s="110"/>
      <c r="AE9" s="109"/>
      <c r="AF9" s="111" t="s">
        <v>53</v>
      </c>
      <c r="AG9" s="112"/>
      <c r="AH9" s="106"/>
      <c r="AI9" s="200" t="s">
        <v>53</v>
      </c>
      <c r="AJ9" s="104"/>
      <c r="AK9" s="105"/>
      <c r="AL9" s="105"/>
      <c r="AM9" s="201"/>
      <c r="AN9" s="202" t="s">
        <v>53</v>
      </c>
      <c r="AO9" s="50">
        <v>0.08</v>
      </c>
      <c r="AP9" s="25"/>
      <c r="AR9" s="225" t="str">
        <f t="shared" si="0"/>
        <v>-</v>
      </c>
    </row>
    <row r="10" spans="1:44" ht="15.6" customHeight="1" x14ac:dyDescent="0.2">
      <c r="A10" s="229"/>
      <c r="B10" s="28" t="s">
        <v>7</v>
      </c>
      <c r="C10" s="194" t="s">
        <v>53</v>
      </c>
      <c r="D10" s="115"/>
      <c r="E10" s="194" t="s">
        <v>53</v>
      </c>
      <c r="F10" s="115"/>
      <c r="G10" s="113"/>
      <c r="H10" s="115"/>
      <c r="I10" s="195" t="s">
        <v>53</v>
      </c>
      <c r="J10" s="110"/>
      <c r="K10" s="110"/>
      <c r="L10" s="112"/>
      <c r="M10" s="196">
        <v>5.04</v>
      </c>
      <c r="N10" s="123"/>
      <c r="O10" s="112"/>
      <c r="P10" s="122" t="s">
        <v>53</v>
      </c>
      <c r="Q10" s="112"/>
      <c r="R10" s="112"/>
      <c r="S10" s="112"/>
      <c r="T10" s="203"/>
      <c r="U10" s="112"/>
      <c r="V10" s="109"/>
      <c r="W10" s="110"/>
      <c r="X10" s="198"/>
      <c r="Y10" s="204"/>
      <c r="Z10" s="195" t="s">
        <v>53</v>
      </c>
      <c r="AA10" s="110"/>
      <c r="AB10" s="110"/>
      <c r="AC10" s="111" t="s">
        <v>53</v>
      </c>
      <c r="AD10" s="110"/>
      <c r="AE10" s="109"/>
      <c r="AF10" s="110"/>
      <c r="AG10" s="112"/>
      <c r="AH10" s="106"/>
      <c r="AI10" s="107"/>
      <c r="AJ10" s="104"/>
      <c r="AK10" s="105"/>
      <c r="AL10" s="105"/>
      <c r="AM10" s="201"/>
      <c r="AN10" s="205"/>
      <c r="AO10" s="49"/>
      <c r="AP10" s="26"/>
      <c r="AR10" s="225" t="str">
        <f t="shared" si="0"/>
        <v>-</v>
      </c>
    </row>
    <row r="11" spans="1:44" ht="15.6" customHeight="1" thickBot="1" x14ac:dyDescent="0.25">
      <c r="A11" s="45">
        <v>155</v>
      </c>
      <c r="B11" s="33" t="s">
        <v>9</v>
      </c>
      <c r="C11" s="100" t="s">
        <v>78</v>
      </c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2"/>
      <c r="AN11" s="103"/>
      <c r="AO11" s="51"/>
      <c r="AP11" s="27"/>
      <c r="AR11" s="225" t="str">
        <f t="shared" si="0"/>
        <v>-</v>
      </c>
    </row>
    <row r="12" spans="1:44" ht="15.6" customHeight="1" x14ac:dyDescent="0.2">
      <c r="A12" s="43"/>
      <c r="B12" s="29" t="s">
        <v>3</v>
      </c>
      <c r="C12" s="176"/>
      <c r="D12" s="81" t="s">
        <v>53</v>
      </c>
      <c r="E12" s="82" t="s">
        <v>53</v>
      </c>
      <c r="F12" s="81">
        <v>0</v>
      </c>
      <c r="G12" s="82">
        <v>0</v>
      </c>
      <c r="H12" s="81">
        <v>0</v>
      </c>
      <c r="I12" s="76">
        <v>0</v>
      </c>
      <c r="J12" s="77">
        <v>0</v>
      </c>
      <c r="K12" s="77">
        <v>0</v>
      </c>
      <c r="L12" s="177" t="s">
        <v>53</v>
      </c>
      <c r="M12" s="219"/>
      <c r="N12" s="84" t="s">
        <v>53</v>
      </c>
      <c r="O12" s="177" t="s">
        <v>53</v>
      </c>
      <c r="P12" s="177" t="s">
        <v>53</v>
      </c>
      <c r="Q12" s="177" t="s">
        <v>53</v>
      </c>
      <c r="R12" s="177" t="s">
        <v>53</v>
      </c>
      <c r="S12" s="177" t="s">
        <v>53</v>
      </c>
      <c r="T12" s="178" t="s">
        <v>53</v>
      </c>
      <c r="U12" s="177" t="s">
        <v>53</v>
      </c>
      <c r="V12" s="76" t="s">
        <v>53</v>
      </c>
      <c r="W12" s="77" t="s">
        <v>53</v>
      </c>
      <c r="X12" s="179" t="s">
        <v>53</v>
      </c>
      <c r="Y12" s="180" t="s">
        <v>53</v>
      </c>
      <c r="Z12" s="76">
        <v>0</v>
      </c>
      <c r="AA12" s="77">
        <v>0</v>
      </c>
      <c r="AB12" s="77">
        <v>0</v>
      </c>
      <c r="AC12" s="77">
        <v>0</v>
      </c>
      <c r="AD12" s="77">
        <v>0</v>
      </c>
      <c r="AE12" s="76" t="s">
        <v>53</v>
      </c>
      <c r="AF12" s="77" t="s">
        <v>53</v>
      </c>
      <c r="AG12" s="177">
        <v>0</v>
      </c>
      <c r="AH12" s="181">
        <v>0</v>
      </c>
      <c r="AI12" s="75">
        <v>34</v>
      </c>
      <c r="AJ12" s="182" t="s">
        <v>53</v>
      </c>
      <c r="AK12" s="73" t="s">
        <v>53</v>
      </c>
      <c r="AL12" s="73" t="s">
        <v>53</v>
      </c>
      <c r="AM12" s="183" t="s">
        <v>53</v>
      </c>
      <c r="AN12" s="184" t="s">
        <v>53</v>
      </c>
      <c r="AO12" s="47" t="s">
        <v>8</v>
      </c>
      <c r="AP12" s="24"/>
      <c r="AR12" s="225" t="str">
        <f t="shared" si="0"/>
        <v>-</v>
      </c>
    </row>
    <row r="13" spans="1:44" ht="15.6" customHeight="1" x14ac:dyDescent="0.2">
      <c r="A13" s="44">
        <v>5.09</v>
      </c>
      <c r="B13" s="30" t="s">
        <v>4</v>
      </c>
      <c r="C13" s="94" t="s">
        <v>53</v>
      </c>
      <c r="D13" s="93" t="s">
        <v>53</v>
      </c>
      <c r="E13" s="94">
        <v>1</v>
      </c>
      <c r="F13" s="93">
        <v>1</v>
      </c>
      <c r="G13" s="94">
        <v>0</v>
      </c>
      <c r="H13" s="93">
        <v>0</v>
      </c>
      <c r="I13" s="90">
        <v>1</v>
      </c>
      <c r="J13" s="91">
        <v>1</v>
      </c>
      <c r="K13" s="91">
        <v>2</v>
      </c>
      <c r="L13" s="185" t="s">
        <v>53</v>
      </c>
      <c r="M13" s="96" t="s">
        <v>53</v>
      </c>
      <c r="N13" s="186" t="s">
        <v>53</v>
      </c>
      <c r="O13" s="185" t="s">
        <v>53</v>
      </c>
      <c r="P13" s="185" t="s">
        <v>53</v>
      </c>
      <c r="Q13" s="185" t="s">
        <v>53</v>
      </c>
      <c r="R13" s="185" t="s">
        <v>53</v>
      </c>
      <c r="S13" s="185" t="s">
        <v>53</v>
      </c>
      <c r="T13" s="187"/>
      <c r="U13" s="185" t="s">
        <v>53</v>
      </c>
      <c r="V13" s="90" t="s">
        <v>53</v>
      </c>
      <c r="W13" s="188"/>
      <c r="X13" s="189" t="s">
        <v>53</v>
      </c>
      <c r="Y13" s="190"/>
      <c r="Z13" s="90">
        <v>6</v>
      </c>
      <c r="AA13" s="91">
        <v>8</v>
      </c>
      <c r="AB13" s="91">
        <v>3</v>
      </c>
      <c r="AC13" s="91">
        <v>3</v>
      </c>
      <c r="AD13" s="91">
        <v>0</v>
      </c>
      <c r="AE13" s="90" t="s">
        <v>53</v>
      </c>
      <c r="AF13" s="188"/>
      <c r="AG13" s="185">
        <v>5</v>
      </c>
      <c r="AH13" s="87">
        <v>0</v>
      </c>
      <c r="AI13" s="191"/>
      <c r="AJ13" s="85" t="s">
        <v>53</v>
      </c>
      <c r="AK13" s="86" t="s">
        <v>53</v>
      </c>
      <c r="AL13" s="86" t="s">
        <v>53</v>
      </c>
      <c r="AM13" s="192" t="s">
        <v>53</v>
      </c>
      <c r="AN13" s="193"/>
      <c r="AO13" s="48">
        <f>SUM(C13:AM13)</f>
        <v>31</v>
      </c>
      <c r="AP13" s="25"/>
      <c r="AR13" s="225" t="str">
        <f t="shared" si="0"/>
        <v>-</v>
      </c>
    </row>
    <row r="14" spans="1:44" ht="15.6" customHeight="1" x14ac:dyDescent="0.2">
      <c r="A14" s="228" t="s">
        <v>65</v>
      </c>
      <c r="B14" s="28" t="s">
        <v>5</v>
      </c>
      <c r="C14" s="63" t="s">
        <v>53</v>
      </c>
      <c r="D14" s="64" t="s">
        <v>53</v>
      </c>
      <c r="E14" s="63">
        <v>4</v>
      </c>
      <c r="F14" s="64">
        <f t="shared" ref="F14" si="3">E14-F12+F13</f>
        <v>5</v>
      </c>
      <c r="G14" s="63">
        <f t="shared" ref="G14" si="4">F14-G12+G13</f>
        <v>5</v>
      </c>
      <c r="H14" s="64">
        <f t="shared" ref="H14" si="5">G14-H12+H13</f>
        <v>5</v>
      </c>
      <c r="I14" s="40">
        <f t="shared" ref="I14" si="6">H14-I12+I13</f>
        <v>6</v>
      </c>
      <c r="J14" s="41">
        <f t="shared" ref="J14" si="7">I14-J12+J13</f>
        <v>7</v>
      </c>
      <c r="K14" s="41">
        <f t="shared" ref="K14" si="8">J14-K12+K13</f>
        <v>9</v>
      </c>
      <c r="L14" s="40" t="s">
        <v>53</v>
      </c>
      <c r="M14" s="70" t="s">
        <v>53</v>
      </c>
      <c r="N14" s="71" t="s">
        <v>53</v>
      </c>
      <c r="O14" s="40" t="s">
        <v>53</v>
      </c>
      <c r="P14" s="40" t="s">
        <v>53</v>
      </c>
      <c r="Q14" s="40" t="s">
        <v>53</v>
      </c>
      <c r="R14" s="40" t="s">
        <v>53</v>
      </c>
      <c r="S14" s="40" t="s">
        <v>53</v>
      </c>
      <c r="T14" s="52" t="s">
        <v>53</v>
      </c>
      <c r="U14" s="40" t="s">
        <v>53</v>
      </c>
      <c r="V14" s="40" t="s">
        <v>53</v>
      </c>
      <c r="W14" s="41" t="s">
        <v>53</v>
      </c>
      <c r="X14" s="175" t="s">
        <v>53</v>
      </c>
      <c r="Y14" s="173" t="s">
        <v>53</v>
      </c>
      <c r="Z14" s="40">
        <f>K14-Z12+Z13</f>
        <v>15</v>
      </c>
      <c r="AA14" s="41">
        <f t="shared" ref="AA14" si="9">Z14-AA12+AA13</f>
        <v>23</v>
      </c>
      <c r="AB14" s="41">
        <f t="shared" ref="AB14" si="10">AA14-AB12+AB13</f>
        <v>26</v>
      </c>
      <c r="AC14" s="41">
        <f t="shared" ref="AC14" si="11">AB14-AC12+AC13</f>
        <v>29</v>
      </c>
      <c r="AD14" s="41">
        <f t="shared" ref="AD14" si="12">AC14-AD12+AD13</f>
        <v>29</v>
      </c>
      <c r="AE14" s="40" t="s">
        <v>53</v>
      </c>
      <c r="AF14" s="41" t="s">
        <v>53</v>
      </c>
      <c r="AG14" s="40">
        <f>AD14-AG12+AG13</f>
        <v>34</v>
      </c>
      <c r="AH14" s="60">
        <f t="shared" ref="AH14" si="13">AG14-AH12+AH13</f>
        <v>34</v>
      </c>
      <c r="AI14" s="59">
        <f t="shared" ref="AI14" si="14">AH14-AI12+AI13</f>
        <v>0</v>
      </c>
      <c r="AJ14" s="56" t="s">
        <v>53</v>
      </c>
      <c r="AK14" s="55" t="s">
        <v>53</v>
      </c>
      <c r="AL14" s="55" t="s">
        <v>53</v>
      </c>
      <c r="AM14" s="55" t="s">
        <v>53</v>
      </c>
      <c r="AN14" s="222" t="s">
        <v>53</v>
      </c>
      <c r="AO14" s="49"/>
      <c r="AP14" s="39">
        <f>MAX(C14:AN14)</f>
        <v>34</v>
      </c>
      <c r="AR14" s="225">
        <f t="shared" si="0"/>
        <v>35</v>
      </c>
    </row>
    <row r="15" spans="1:44" ht="15.6" customHeight="1" x14ac:dyDescent="0.2">
      <c r="A15" s="229"/>
      <c r="B15" s="28" t="s">
        <v>6</v>
      </c>
      <c r="C15" s="113"/>
      <c r="D15" s="115"/>
      <c r="E15" s="194" t="s">
        <v>53</v>
      </c>
      <c r="F15" s="115"/>
      <c r="G15" s="113"/>
      <c r="H15" s="115"/>
      <c r="I15" s="195">
        <v>5.12</v>
      </c>
      <c r="J15" s="110"/>
      <c r="K15" s="110"/>
      <c r="L15" s="112"/>
      <c r="M15" s="116"/>
      <c r="N15" s="123"/>
      <c r="O15" s="112"/>
      <c r="P15" s="122" t="s">
        <v>53</v>
      </c>
      <c r="Q15" s="112"/>
      <c r="R15" s="112"/>
      <c r="S15" s="112"/>
      <c r="T15" s="197" t="s">
        <v>53</v>
      </c>
      <c r="U15" s="112"/>
      <c r="V15" s="109"/>
      <c r="W15" s="111" t="s">
        <v>53</v>
      </c>
      <c r="X15" s="198"/>
      <c r="Y15" s="199" t="s">
        <v>53</v>
      </c>
      <c r="Z15" s="195">
        <v>5.16</v>
      </c>
      <c r="AA15" s="110"/>
      <c r="AB15" s="110"/>
      <c r="AC15" s="111">
        <v>5.22</v>
      </c>
      <c r="AD15" s="110"/>
      <c r="AE15" s="109"/>
      <c r="AF15" s="111" t="s">
        <v>53</v>
      </c>
      <c r="AG15" s="112"/>
      <c r="AH15" s="106"/>
      <c r="AI15" s="200">
        <v>5.28</v>
      </c>
      <c r="AJ15" s="104"/>
      <c r="AK15" s="105"/>
      <c r="AL15" s="105"/>
      <c r="AM15" s="201"/>
      <c r="AN15" s="202" t="s">
        <v>53</v>
      </c>
      <c r="AO15" s="50">
        <v>0.2</v>
      </c>
      <c r="AP15" s="25"/>
      <c r="AR15" s="225" t="str">
        <f t="shared" si="0"/>
        <v>-</v>
      </c>
    </row>
    <row r="16" spans="1:44" ht="15.6" customHeight="1" x14ac:dyDescent="0.2">
      <c r="A16" s="229"/>
      <c r="B16" s="28" t="s">
        <v>7</v>
      </c>
      <c r="C16" s="194" t="s">
        <v>53</v>
      </c>
      <c r="D16" s="115"/>
      <c r="E16" s="194">
        <v>5.08</v>
      </c>
      <c r="F16" s="115"/>
      <c r="G16" s="113"/>
      <c r="H16" s="115"/>
      <c r="I16" s="195">
        <v>5.12</v>
      </c>
      <c r="J16" s="110"/>
      <c r="K16" s="110"/>
      <c r="L16" s="112"/>
      <c r="M16" s="196" t="s">
        <v>53</v>
      </c>
      <c r="N16" s="123"/>
      <c r="O16" s="112"/>
      <c r="P16" s="122" t="s">
        <v>53</v>
      </c>
      <c r="Q16" s="112"/>
      <c r="R16" s="112"/>
      <c r="S16" s="112"/>
      <c r="T16" s="203"/>
      <c r="U16" s="112"/>
      <c r="V16" s="109"/>
      <c r="W16" s="110"/>
      <c r="X16" s="198"/>
      <c r="Y16" s="204"/>
      <c r="Z16" s="195">
        <v>5.17</v>
      </c>
      <c r="AA16" s="110"/>
      <c r="AB16" s="110"/>
      <c r="AC16" s="111">
        <v>5.22</v>
      </c>
      <c r="AD16" s="110"/>
      <c r="AE16" s="109"/>
      <c r="AF16" s="110"/>
      <c r="AG16" s="112"/>
      <c r="AH16" s="106"/>
      <c r="AI16" s="107"/>
      <c r="AJ16" s="104"/>
      <c r="AK16" s="105"/>
      <c r="AL16" s="105"/>
      <c r="AM16" s="201"/>
      <c r="AN16" s="205"/>
      <c r="AO16" s="49"/>
      <c r="AP16" s="26"/>
      <c r="AR16" s="225" t="str">
        <f t="shared" si="0"/>
        <v>-</v>
      </c>
    </row>
    <row r="17" spans="1:44" ht="15.6" customHeight="1" thickBot="1" x14ac:dyDescent="0.25">
      <c r="A17" s="45">
        <v>155</v>
      </c>
      <c r="B17" s="33" t="s">
        <v>9</v>
      </c>
      <c r="C17" s="100" t="s">
        <v>79</v>
      </c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2"/>
      <c r="AN17" s="103"/>
      <c r="AO17" s="51"/>
      <c r="AP17" s="27"/>
      <c r="AR17" s="225" t="str">
        <f t="shared" si="0"/>
        <v>-</v>
      </c>
    </row>
    <row r="18" spans="1:44" ht="15.6" customHeight="1" x14ac:dyDescent="0.2">
      <c r="A18" s="43"/>
      <c r="B18" s="29" t="s">
        <v>3</v>
      </c>
      <c r="C18" s="176"/>
      <c r="D18" s="81" t="s">
        <v>53</v>
      </c>
      <c r="E18" s="82" t="s">
        <v>53</v>
      </c>
      <c r="F18" s="81">
        <v>0</v>
      </c>
      <c r="G18" s="82" t="s">
        <v>53</v>
      </c>
      <c r="H18" s="81" t="s">
        <v>53</v>
      </c>
      <c r="I18" s="76" t="s">
        <v>53</v>
      </c>
      <c r="J18" s="77" t="s">
        <v>53</v>
      </c>
      <c r="K18" s="77" t="s">
        <v>53</v>
      </c>
      <c r="L18" s="177">
        <v>0</v>
      </c>
      <c r="M18" s="219"/>
      <c r="N18" s="84" t="s">
        <v>53</v>
      </c>
      <c r="O18" s="177">
        <v>0</v>
      </c>
      <c r="P18" s="177">
        <v>1</v>
      </c>
      <c r="Q18" s="177">
        <v>0</v>
      </c>
      <c r="R18" s="177" t="s">
        <v>53</v>
      </c>
      <c r="S18" s="177">
        <v>0</v>
      </c>
      <c r="T18" s="178" t="s">
        <v>53</v>
      </c>
      <c r="U18" s="177" t="s">
        <v>53</v>
      </c>
      <c r="V18" s="76" t="s">
        <v>53</v>
      </c>
      <c r="W18" s="77" t="s">
        <v>53</v>
      </c>
      <c r="X18" s="179" t="s">
        <v>53</v>
      </c>
      <c r="Y18" s="180" t="s">
        <v>53</v>
      </c>
      <c r="Z18" s="76">
        <v>0</v>
      </c>
      <c r="AA18" s="77">
        <v>3</v>
      </c>
      <c r="AB18" s="77">
        <v>0</v>
      </c>
      <c r="AC18" s="77">
        <v>5</v>
      </c>
      <c r="AD18" s="77">
        <v>0</v>
      </c>
      <c r="AE18" s="76">
        <v>0</v>
      </c>
      <c r="AF18" s="77">
        <v>0</v>
      </c>
      <c r="AG18" s="177" t="s">
        <v>53</v>
      </c>
      <c r="AH18" s="181" t="s">
        <v>53</v>
      </c>
      <c r="AI18" s="75" t="s">
        <v>53</v>
      </c>
      <c r="AJ18" s="182" t="s">
        <v>53</v>
      </c>
      <c r="AK18" s="73" t="s">
        <v>53</v>
      </c>
      <c r="AL18" s="73" t="s">
        <v>53</v>
      </c>
      <c r="AM18" s="183" t="s">
        <v>53</v>
      </c>
      <c r="AN18" s="184" t="s">
        <v>53</v>
      </c>
      <c r="AO18" s="47" t="s">
        <v>8</v>
      </c>
      <c r="AP18" s="24"/>
      <c r="AR18" s="225" t="str">
        <f t="shared" si="0"/>
        <v>-</v>
      </c>
    </row>
    <row r="19" spans="1:44" ht="15.6" customHeight="1" x14ac:dyDescent="0.2">
      <c r="A19" s="44">
        <v>5.55</v>
      </c>
      <c r="B19" s="30" t="s">
        <v>4</v>
      </c>
      <c r="C19" s="94" t="s">
        <v>53</v>
      </c>
      <c r="D19" s="93" t="s">
        <v>53</v>
      </c>
      <c r="E19" s="94">
        <v>1</v>
      </c>
      <c r="F19" s="93">
        <v>0</v>
      </c>
      <c r="G19" s="94" t="s">
        <v>53</v>
      </c>
      <c r="H19" s="93" t="s">
        <v>53</v>
      </c>
      <c r="I19" s="90" t="s">
        <v>53</v>
      </c>
      <c r="J19" s="91" t="s">
        <v>53</v>
      </c>
      <c r="K19" s="91" t="s">
        <v>53</v>
      </c>
      <c r="L19" s="185">
        <v>1</v>
      </c>
      <c r="M19" s="96" t="s">
        <v>53</v>
      </c>
      <c r="N19" s="186" t="s">
        <v>53</v>
      </c>
      <c r="O19" s="185">
        <v>0</v>
      </c>
      <c r="P19" s="185">
        <v>0</v>
      </c>
      <c r="Q19" s="185">
        <v>1</v>
      </c>
      <c r="R19" s="185" t="s">
        <v>53</v>
      </c>
      <c r="S19" s="185">
        <v>5</v>
      </c>
      <c r="T19" s="187"/>
      <c r="U19" s="185" t="s">
        <v>53</v>
      </c>
      <c r="V19" s="90" t="s">
        <v>53</v>
      </c>
      <c r="W19" s="188"/>
      <c r="X19" s="189" t="s">
        <v>53</v>
      </c>
      <c r="Y19" s="190"/>
      <c r="Z19" s="90">
        <v>0</v>
      </c>
      <c r="AA19" s="91">
        <v>0</v>
      </c>
      <c r="AB19" s="91">
        <v>0</v>
      </c>
      <c r="AC19" s="91">
        <v>0</v>
      </c>
      <c r="AD19" s="91">
        <v>0</v>
      </c>
      <c r="AE19" s="90">
        <v>0</v>
      </c>
      <c r="AF19" s="188"/>
      <c r="AG19" s="185" t="s">
        <v>53</v>
      </c>
      <c r="AH19" s="87" t="s">
        <v>53</v>
      </c>
      <c r="AI19" s="191"/>
      <c r="AJ19" s="85" t="s">
        <v>53</v>
      </c>
      <c r="AK19" s="86" t="s">
        <v>53</v>
      </c>
      <c r="AL19" s="86" t="s">
        <v>53</v>
      </c>
      <c r="AM19" s="192" t="s">
        <v>53</v>
      </c>
      <c r="AN19" s="193"/>
      <c r="AO19" s="48">
        <f>SUM(C19:AM19)</f>
        <v>8</v>
      </c>
      <c r="AP19" s="25"/>
      <c r="AR19" s="225" t="str">
        <f t="shared" si="0"/>
        <v>-</v>
      </c>
    </row>
    <row r="20" spans="1:44" ht="15.6" customHeight="1" x14ac:dyDescent="0.2">
      <c r="A20" s="228" t="s">
        <v>66</v>
      </c>
      <c r="B20" s="28" t="s">
        <v>5</v>
      </c>
      <c r="C20" s="63" t="s">
        <v>53</v>
      </c>
      <c r="D20" s="64" t="s">
        <v>53</v>
      </c>
      <c r="E20" s="63">
        <v>2</v>
      </c>
      <c r="F20" s="64">
        <f t="shared" ref="F20" si="15">E20-F18+F19</f>
        <v>2</v>
      </c>
      <c r="G20" s="63" t="s">
        <v>53</v>
      </c>
      <c r="H20" s="64" t="s">
        <v>53</v>
      </c>
      <c r="I20" s="40" t="s">
        <v>53</v>
      </c>
      <c r="J20" s="41" t="s">
        <v>53</v>
      </c>
      <c r="K20" s="41" t="s">
        <v>53</v>
      </c>
      <c r="L20" s="40">
        <f>F20-L18+L19</f>
        <v>3</v>
      </c>
      <c r="M20" s="70" t="s">
        <v>53</v>
      </c>
      <c r="N20" s="71" t="s">
        <v>53</v>
      </c>
      <c r="O20" s="40">
        <f>L20-O18+O19</f>
        <v>3</v>
      </c>
      <c r="P20" s="40">
        <f t="shared" ref="P20" si="16">O20-P18+P19</f>
        <v>2</v>
      </c>
      <c r="Q20" s="40">
        <f t="shared" ref="Q20" si="17">P20-Q18+Q19</f>
        <v>3</v>
      </c>
      <c r="R20" s="40" t="s">
        <v>53</v>
      </c>
      <c r="S20" s="40">
        <f>Q20-S18+S19</f>
        <v>8</v>
      </c>
      <c r="T20" s="52" t="s">
        <v>53</v>
      </c>
      <c r="U20" s="40" t="s">
        <v>53</v>
      </c>
      <c r="V20" s="40" t="s">
        <v>53</v>
      </c>
      <c r="W20" s="41" t="s">
        <v>53</v>
      </c>
      <c r="X20" s="175" t="s">
        <v>53</v>
      </c>
      <c r="Y20" s="173" t="s">
        <v>53</v>
      </c>
      <c r="Z20" s="40">
        <f>S20-Z18+Z19</f>
        <v>8</v>
      </c>
      <c r="AA20" s="41">
        <f t="shared" ref="AA20" si="18">Z20-AA18+AA19</f>
        <v>5</v>
      </c>
      <c r="AB20" s="41">
        <f t="shared" ref="AB20" si="19">AA20-AB18+AB19</f>
        <v>5</v>
      </c>
      <c r="AC20" s="41">
        <f t="shared" ref="AC20" si="20">AB20-AC18+AC19</f>
        <v>0</v>
      </c>
      <c r="AD20" s="41">
        <f t="shared" ref="AD20" si="21">AC20-AD18+AD19</f>
        <v>0</v>
      </c>
      <c r="AE20" s="40">
        <f t="shared" ref="AE20" si="22">AD20-AE18+AE19</f>
        <v>0</v>
      </c>
      <c r="AF20" s="41">
        <f t="shared" ref="AF20" si="23">AE20-AF18+AF19</f>
        <v>0</v>
      </c>
      <c r="AG20" s="40" t="s">
        <v>53</v>
      </c>
      <c r="AH20" s="60" t="s">
        <v>53</v>
      </c>
      <c r="AI20" s="59" t="s">
        <v>53</v>
      </c>
      <c r="AJ20" s="56" t="s">
        <v>53</v>
      </c>
      <c r="AK20" s="55" t="s">
        <v>53</v>
      </c>
      <c r="AL20" s="55" t="s">
        <v>53</v>
      </c>
      <c r="AM20" s="55" t="s">
        <v>53</v>
      </c>
      <c r="AN20" s="222" t="s">
        <v>53</v>
      </c>
      <c r="AO20" s="49"/>
      <c r="AP20" s="39">
        <f>MAX(C20:AN20)</f>
        <v>8</v>
      </c>
      <c r="AR20" s="225">
        <f t="shared" si="0"/>
        <v>1</v>
      </c>
    </row>
    <row r="21" spans="1:44" ht="15.6" customHeight="1" x14ac:dyDescent="0.2">
      <c r="A21" s="229"/>
      <c r="B21" s="28" t="s">
        <v>6</v>
      </c>
      <c r="C21" s="113"/>
      <c r="D21" s="115"/>
      <c r="E21" s="194" t="s">
        <v>53</v>
      </c>
      <c r="F21" s="115"/>
      <c r="G21" s="113"/>
      <c r="H21" s="115"/>
      <c r="I21" s="195" t="s">
        <v>53</v>
      </c>
      <c r="J21" s="110"/>
      <c r="K21" s="110"/>
      <c r="L21" s="112"/>
      <c r="M21" s="116"/>
      <c r="N21" s="123"/>
      <c r="O21" s="112"/>
      <c r="P21" s="122">
        <v>5.58</v>
      </c>
      <c r="Q21" s="112"/>
      <c r="R21" s="112"/>
      <c r="S21" s="112"/>
      <c r="T21" s="197" t="s">
        <v>53</v>
      </c>
      <c r="U21" s="112"/>
      <c r="V21" s="109"/>
      <c r="W21" s="111" t="s">
        <v>53</v>
      </c>
      <c r="X21" s="198"/>
      <c r="Y21" s="199" t="s">
        <v>53</v>
      </c>
      <c r="Z21" s="195">
        <v>6.03</v>
      </c>
      <c r="AA21" s="110"/>
      <c r="AB21" s="110"/>
      <c r="AC21" s="111">
        <v>6.08</v>
      </c>
      <c r="AD21" s="110"/>
      <c r="AE21" s="109"/>
      <c r="AF21" s="111">
        <v>6.12</v>
      </c>
      <c r="AG21" s="112"/>
      <c r="AH21" s="106"/>
      <c r="AI21" s="200" t="s">
        <v>53</v>
      </c>
      <c r="AJ21" s="104"/>
      <c r="AK21" s="105"/>
      <c r="AL21" s="105"/>
      <c r="AM21" s="201"/>
      <c r="AN21" s="202" t="s">
        <v>53</v>
      </c>
      <c r="AO21" s="50">
        <v>0.17</v>
      </c>
      <c r="AP21" s="25"/>
      <c r="AR21" s="225" t="str">
        <f t="shared" si="0"/>
        <v>-</v>
      </c>
    </row>
    <row r="22" spans="1:44" ht="15.6" customHeight="1" x14ac:dyDescent="0.2">
      <c r="A22" s="229"/>
      <c r="B22" s="28" t="s">
        <v>7</v>
      </c>
      <c r="C22" s="194" t="s">
        <v>53</v>
      </c>
      <c r="D22" s="115"/>
      <c r="E22" s="194">
        <v>5.55</v>
      </c>
      <c r="F22" s="115"/>
      <c r="G22" s="113"/>
      <c r="H22" s="115"/>
      <c r="I22" s="195" t="s">
        <v>53</v>
      </c>
      <c r="J22" s="110"/>
      <c r="K22" s="110"/>
      <c r="L22" s="112"/>
      <c r="M22" s="196" t="s">
        <v>53</v>
      </c>
      <c r="N22" s="123"/>
      <c r="O22" s="112"/>
      <c r="P22" s="122">
        <v>5.59</v>
      </c>
      <c r="Q22" s="112"/>
      <c r="R22" s="112"/>
      <c r="S22" s="112"/>
      <c r="T22" s="203"/>
      <c r="U22" s="112"/>
      <c r="V22" s="109"/>
      <c r="W22" s="110"/>
      <c r="X22" s="198"/>
      <c r="Y22" s="204"/>
      <c r="Z22" s="195">
        <v>6.03</v>
      </c>
      <c r="AA22" s="110"/>
      <c r="AB22" s="110"/>
      <c r="AC22" s="111">
        <v>6.08</v>
      </c>
      <c r="AD22" s="110"/>
      <c r="AE22" s="109"/>
      <c r="AF22" s="110"/>
      <c r="AG22" s="112"/>
      <c r="AH22" s="106"/>
      <c r="AI22" s="107"/>
      <c r="AJ22" s="104"/>
      <c r="AK22" s="105"/>
      <c r="AL22" s="105"/>
      <c r="AM22" s="201"/>
      <c r="AN22" s="205"/>
      <c r="AO22" s="49"/>
      <c r="AP22" s="26"/>
      <c r="AR22" s="225" t="str">
        <f t="shared" si="0"/>
        <v>-</v>
      </c>
    </row>
    <row r="23" spans="1:44" ht="15.6" customHeight="1" thickBot="1" x14ac:dyDescent="0.25">
      <c r="A23" s="45">
        <v>155</v>
      </c>
      <c r="B23" s="33" t="s">
        <v>9</v>
      </c>
      <c r="C23" s="100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2"/>
      <c r="AN23" s="103"/>
      <c r="AO23" s="51"/>
      <c r="AP23" s="27"/>
      <c r="AR23" s="225" t="str">
        <f t="shared" si="0"/>
        <v>-</v>
      </c>
    </row>
    <row r="24" spans="1:44" ht="15.6" customHeight="1" x14ac:dyDescent="0.2">
      <c r="A24" s="43"/>
      <c r="B24" s="29" t="s">
        <v>3</v>
      </c>
      <c r="C24" s="176"/>
      <c r="D24" s="81">
        <v>0</v>
      </c>
      <c r="E24" s="82">
        <v>0</v>
      </c>
      <c r="F24" s="81">
        <v>0</v>
      </c>
      <c r="G24" s="82" t="s">
        <v>53</v>
      </c>
      <c r="H24" s="81" t="s">
        <v>53</v>
      </c>
      <c r="I24" s="76" t="s">
        <v>53</v>
      </c>
      <c r="J24" s="77" t="s">
        <v>53</v>
      </c>
      <c r="K24" s="77" t="s">
        <v>53</v>
      </c>
      <c r="L24" s="177">
        <v>0</v>
      </c>
      <c r="M24" s="219"/>
      <c r="N24" s="84" t="s">
        <v>53</v>
      </c>
      <c r="O24" s="177">
        <v>0</v>
      </c>
      <c r="P24" s="177">
        <v>1</v>
      </c>
      <c r="Q24" s="177">
        <v>0</v>
      </c>
      <c r="R24" s="177" t="s">
        <v>53</v>
      </c>
      <c r="S24" s="177">
        <v>0</v>
      </c>
      <c r="T24" s="178" t="s">
        <v>53</v>
      </c>
      <c r="U24" s="177" t="s">
        <v>53</v>
      </c>
      <c r="V24" s="76" t="s">
        <v>53</v>
      </c>
      <c r="W24" s="77" t="s">
        <v>53</v>
      </c>
      <c r="X24" s="179" t="s">
        <v>53</v>
      </c>
      <c r="Y24" s="180" t="s">
        <v>53</v>
      </c>
      <c r="Z24" s="76">
        <v>0</v>
      </c>
      <c r="AA24" s="77">
        <v>2</v>
      </c>
      <c r="AB24" s="77">
        <v>1</v>
      </c>
      <c r="AC24" s="77">
        <v>1</v>
      </c>
      <c r="AD24" s="77">
        <v>0</v>
      </c>
      <c r="AE24" s="76" t="s">
        <v>53</v>
      </c>
      <c r="AF24" s="77" t="s">
        <v>53</v>
      </c>
      <c r="AG24" s="177">
        <v>0</v>
      </c>
      <c r="AH24" s="181">
        <v>1</v>
      </c>
      <c r="AI24" s="75">
        <v>8</v>
      </c>
      <c r="AJ24" s="182" t="s">
        <v>53</v>
      </c>
      <c r="AK24" s="73" t="s">
        <v>53</v>
      </c>
      <c r="AL24" s="73" t="s">
        <v>53</v>
      </c>
      <c r="AM24" s="183" t="s">
        <v>53</v>
      </c>
      <c r="AN24" s="184" t="s">
        <v>53</v>
      </c>
      <c r="AO24" s="47" t="s">
        <v>8</v>
      </c>
      <c r="AP24" s="24"/>
      <c r="AR24" s="225" t="str">
        <f t="shared" si="0"/>
        <v>-</v>
      </c>
    </row>
    <row r="25" spans="1:44" ht="15.6" customHeight="1" x14ac:dyDescent="0.2">
      <c r="A25" s="44">
        <v>6.3</v>
      </c>
      <c r="B25" s="30" t="s">
        <v>4</v>
      </c>
      <c r="C25" s="94">
        <v>1</v>
      </c>
      <c r="D25" s="93">
        <v>1</v>
      </c>
      <c r="E25" s="94">
        <v>0</v>
      </c>
      <c r="F25" s="93">
        <v>0</v>
      </c>
      <c r="G25" s="94" t="s">
        <v>53</v>
      </c>
      <c r="H25" s="93" t="s">
        <v>53</v>
      </c>
      <c r="I25" s="90" t="s">
        <v>53</v>
      </c>
      <c r="J25" s="91" t="s">
        <v>53</v>
      </c>
      <c r="K25" s="91" t="s">
        <v>53</v>
      </c>
      <c r="L25" s="185">
        <v>0</v>
      </c>
      <c r="M25" s="96" t="s">
        <v>53</v>
      </c>
      <c r="N25" s="186" t="s">
        <v>53</v>
      </c>
      <c r="O25" s="185">
        <v>0</v>
      </c>
      <c r="P25" s="185">
        <v>0</v>
      </c>
      <c r="Q25" s="185">
        <v>4</v>
      </c>
      <c r="R25" s="185" t="s">
        <v>53</v>
      </c>
      <c r="S25" s="185">
        <v>1</v>
      </c>
      <c r="T25" s="187"/>
      <c r="U25" s="185" t="s">
        <v>53</v>
      </c>
      <c r="V25" s="90" t="s">
        <v>53</v>
      </c>
      <c r="W25" s="188"/>
      <c r="X25" s="189" t="s">
        <v>53</v>
      </c>
      <c r="Y25" s="190"/>
      <c r="Z25" s="90">
        <v>1</v>
      </c>
      <c r="AA25" s="91">
        <v>0</v>
      </c>
      <c r="AB25" s="91">
        <v>3</v>
      </c>
      <c r="AC25" s="91">
        <v>0</v>
      </c>
      <c r="AD25" s="91">
        <v>0</v>
      </c>
      <c r="AE25" s="90" t="s">
        <v>53</v>
      </c>
      <c r="AF25" s="188"/>
      <c r="AG25" s="185">
        <v>0</v>
      </c>
      <c r="AH25" s="87">
        <v>0</v>
      </c>
      <c r="AI25" s="191"/>
      <c r="AJ25" s="85" t="s">
        <v>53</v>
      </c>
      <c r="AK25" s="86" t="s">
        <v>53</v>
      </c>
      <c r="AL25" s="86" t="s">
        <v>53</v>
      </c>
      <c r="AM25" s="192" t="s">
        <v>53</v>
      </c>
      <c r="AN25" s="193"/>
      <c r="AO25" s="48">
        <f>SUM(C25:AM25)</f>
        <v>11</v>
      </c>
      <c r="AP25" s="25"/>
      <c r="AR25" s="225" t="str">
        <f t="shared" si="0"/>
        <v>-</v>
      </c>
    </row>
    <row r="26" spans="1:44" ht="15.6" customHeight="1" x14ac:dyDescent="0.2">
      <c r="A26" s="228" t="s">
        <v>67</v>
      </c>
      <c r="B26" s="28" t="s">
        <v>5</v>
      </c>
      <c r="C26" s="63">
        <v>4</v>
      </c>
      <c r="D26" s="64">
        <f t="shared" ref="D26" si="24">C26-D24+D25</f>
        <v>5</v>
      </c>
      <c r="E26" s="63">
        <f t="shared" ref="E26" si="25">D26-E24+E25</f>
        <v>5</v>
      </c>
      <c r="F26" s="64">
        <f t="shared" ref="F26" si="26">E26-F24+F25</f>
        <v>5</v>
      </c>
      <c r="G26" s="63" t="s">
        <v>53</v>
      </c>
      <c r="H26" s="64" t="s">
        <v>53</v>
      </c>
      <c r="I26" s="40" t="s">
        <v>53</v>
      </c>
      <c r="J26" s="41" t="s">
        <v>53</v>
      </c>
      <c r="K26" s="41" t="s">
        <v>53</v>
      </c>
      <c r="L26" s="40">
        <f>F26-L24+L25</f>
        <v>5</v>
      </c>
      <c r="M26" s="70" t="s">
        <v>53</v>
      </c>
      <c r="N26" s="71" t="s">
        <v>53</v>
      </c>
      <c r="O26" s="40">
        <f>L26-O24+O25</f>
        <v>5</v>
      </c>
      <c r="P26" s="40">
        <f t="shared" ref="P26" si="27">O26-P24+P25</f>
        <v>4</v>
      </c>
      <c r="Q26" s="40">
        <f t="shared" ref="Q26" si="28">P26-Q24+Q25</f>
        <v>8</v>
      </c>
      <c r="R26" s="40" t="s">
        <v>53</v>
      </c>
      <c r="S26" s="40">
        <f>Q26-S24+S25</f>
        <v>9</v>
      </c>
      <c r="T26" s="52" t="s">
        <v>53</v>
      </c>
      <c r="U26" s="40" t="s">
        <v>53</v>
      </c>
      <c r="V26" s="40" t="s">
        <v>53</v>
      </c>
      <c r="W26" s="41" t="s">
        <v>53</v>
      </c>
      <c r="X26" s="175" t="s">
        <v>53</v>
      </c>
      <c r="Y26" s="173" t="s">
        <v>53</v>
      </c>
      <c r="Z26" s="40">
        <f>S26-Z24+Z25</f>
        <v>10</v>
      </c>
      <c r="AA26" s="41">
        <f t="shared" ref="AA26" si="29">Z26-AA24+AA25</f>
        <v>8</v>
      </c>
      <c r="AB26" s="41">
        <f t="shared" ref="AB26" si="30">AA26-AB24+AB25</f>
        <v>10</v>
      </c>
      <c r="AC26" s="41">
        <f t="shared" ref="AC26" si="31">AB26-AC24+AC25</f>
        <v>9</v>
      </c>
      <c r="AD26" s="41">
        <f t="shared" ref="AD26" si="32">AC26-AD24+AD25</f>
        <v>9</v>
      </c>
      <c r="AE26" s="40" t="s">
        <v>53</v>
      </c>
      <c r="AF26" s="41" t="s">
        <v>53</v>
      </c>
      <c r="AG26" s="40">
        <f>AD26-AG24+AG25</f>
        <v>9</v>
      </c>
      <c r="AH26" s="60">
        <f t="shared" ref="AH26" si="33">AG26-AH24+AH25</f>
        <v>8</v>
      </c>
      <c r="AI26" s="59">
        <f t="shared" ref="AI26" si="34">AH26-AI24+AI25</f>
        <v>0</v>
      </c>
      <c r="AJ26" s="56" t="s">
        <v>53</v>
      </c>
      <c r="AK26" s="55" t="s">
        <v>53</v>
      </c>
      <c r="AL26" s="55" t="s">
        <v>53</v>
      </c>
      <c r="AM26" s="55" t="s">
        <v>53</v>
      </c>
      <c r="AN26" s="222" t="s">
        <v>53</v>
      </c>
      <c r="AO26" s="49"/>
      <c r="AP26" s="39">
        <f>MAX(C26:AN26)</f>
        <v>10</v>
      </c>
      <c r="AR26" s="225">
        <f t="shared" si="0"/>
        <v>11</v>
      </c>
    </row>
    <row r="27" spans="1:44" ht="15.6" customHeight="1" x14ac:dyDescent="0.2">
      <c r="A27" s="229"/>
      <c r="B27" s="28" t="s">
        <v>6</v>
      </c>
      <c r="C27" s="113"/>
      <c r="D27" s="115"/>
      <c r="E27" s="194">
        <v>6.37</v>
      </c>
      <c r="F27" s="115"/>
      <c r="G27" s="113"/>
      <c r="H27" s="115"/>
      <c r="I27" s="195" t="s">
        <v>53</v>
      </c>
      <c r="J27" s="110"/>
      <c r="K27" s="110"/>
      <c r="L27" s="112"/>
      <c r="M27" s="116"/>
      <c r="N27" s="123"/>
      <c r="O27" s="112"/>
      <c r="P27" s="122">
        <v>6.4</v>
      </c>
      <c r="Q27" s="112"/>
      <c r="R27" s="112"/>
      <c r="S27" s="112"/>
      <c r="T27" s="197" t="s">
        <v>53</v>
      </c>
      <c r="U27" s="112"/>
      <c r="V27" s="109"/>
      <c r="W27" s="111" t="s">
        <v>53</v>
      </c>
      <c r="X27" s="198"/>
      <c r="Y27" s="199" t="s">
        <v>53</v>
      </c>
      <c r="Z27" s="195">
        <v>6.45</v>
      </c>
      <c r="AA27" s="110"/>
      <c r="AB27" s="110"/>
      <c r="AC27" s="111">
        <v>6.49</v>
      </c>
      <c r="AD27" s="110"/>
      <c r="AE27" s="109"/>
      <c r="AF27" s="111" t="s">
        <v>53</v>
      </c>
      <c r="AG27" s="112"/>
      <c r="AH27" s="106"/>
      <c r="AI27" s="200">
        <v>6.55</v>
      </c>
      <c r="AJ27" s="104"/>
      <c r="AK27" s="105"/>
      <c r="AL27" s="105"/>
      <c r="AM27" s="201"/>
      <c r="AN27" s="202" t="s">
        <v>53</v>
      </c>
      <c r="AO27" s="50">
        <v>0.19</v>
      </c>
      <c r="AP27" s="25"/>
      <c r="AR27" s="225" t="str">
        <f t="shared" si="0"/>
        <v>-</v>
      </c>
    </row>
    <row r="28" spans="1:44" ht="15.6" customHeight="1" x14ac:dyDescent="0.2">
      <c r="A28" s="229"/>
      <c r="B28" s="28" t="s">
        <v>7</v>
      </c>
      <c r="C28" s="194">
        <v>6.36</v>
      </c>
      <c r="D28" s="115"/>
      <c r="E28" s="194">
        <v>6.37</v>
      </c>
      <c r="F28" s="115"/>
      <c r="G28" s="113"/>
      <c r="H28" s="115"/>
      <c r="I28" s="195" t="s">
        <v>53</v>
      </c>
      <c r="J28" s="110"/>
      <c r="K28" s="110"/>
      <c r="L28" s="112"/>
      <c r="M28" s="196" t="s">
        <v>53</v>
      </c>
      <c r="N28" s="123"/>
      <c r="O28" s="112"/>
      <c r="P28" s="122">
        <v>6.4</v>
      </c>
      <c r="Q28" s="112"/>
      <c r="R28" s="112"/>
      <c r="S28" s="112"/>
      <c r="T28" s="203"/>
      <c r="U28" s="112"/>
      <c r="V28" s="109"/>
      <c r="W28" s="110"/>
      <c r="X28" s="198"/>
      <c r="Y28" s="204"/>
      <c r="Z28" s="195">
        <v>6.45</v>
      </c>
      <c r="AA28" s="110"/>
      <c r="AB28" s="110"/>
      <c r="AC28" s="111">
        <v>6.49</v>
      </c>
      <c r="AD28" s="110"/>
      <c r="AE28" s="109"/>
      <c r="AF28" s="110"/>
      <c r="AG28" s="112"/>
      <c r="AH28" s="106"/>
      <c r="AI28" s="107"/>
      <c r="AJ28" s="104"/>
      <c r="AK28" s="105"/>
      <c r="AL28" s="105"/>
      <c r="AM28" s="201"/>
      <c r="AN28" s="205"/>
      <c r="AO28" s="49"/>
      <c r="AP28" s="26"/>
      <c r="AR28" s="225" t="str">
        <f t="shared" si="0"/>
        <v>-</v>
      </c>
    </row>
    <row r="29" spans="1:44" ht="15.6" customHeight="1" thickBot="1" x14ac:dyDescent="0.25">
      <c r="A29" s="45">
        <v>155</v>
      </c>
      <c r="B29" s="33" t="s">
        <v>9</v>
      </c>
      <c r="C29" s="100" t="s">
        <v>82</v>
      </c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2"/>
      <c r="AN29" s="103"/>
      <c r="AO29" s="51"/>
      <c r="AP29" s="27"/>
      <c r="AR29" s="225" t="str">
        <f t="shared" si="0"/>
        <v>-</v>
      </c>
    </row>
    <row r="30" spans="1:44" ht="15.6" customHeight="1" x14ac:dyDescent="0.2">
      <c r="A30" s="43"/>
      <c r="B30" s="29" t="s">
        <v>3</v>
      </c>
      <c r="C30" s="176"/>
      <c r="D30" s="81">
        <v>0</v>
      </c>
      <c r="E30" s="82">
        <v>0</v>
      </c>
      <c r="F30" s="81">
        <v>3</v>
      </c>
      <c r="G30" s="82" t="s">
        <v>53</v>
      </c>
      <c r="H30" s="81" t="s">
        <v>53</v>
      </c>
      <c r="I30" s="76" t="s">
        <v>53</v>
      </c>
      <c r="J30" s="77" t="s">
        <v>53</v>
      </c>
      <c r="K30" s="77" t="s">
        <v>53</v>
      </c>
      <c r="L30" s="177">
        <v>1</v>
      </c>
      <c r="M30" s="219"/>
      <c r="N30" s="84" t="s">
        <v>53</v>
      </c>
      <c r="O30" s="177">
        <v>0</v>
      </c>
      <c r="P30" s="177">
        <v>0</v>
      </c>
      <c r="Q30" s="177">
        <v>0</v>
      </c>
      <c r="R30" s="177" t="s">
        <v>53</v>
      </c>
      <c r="S30" s="177">
        <v>0</v>
      </c>
      <c r="T30" s="178" t="s">
        <v>53</v>
      </c>
      <c r="U30" s="177" t="s">
        <v>53</v>
      </c>
      <c r="V30" s="76" t="s">
        <v>53</v>
      </c>
      <c r="W30" s="77" t="s">
        <v>53</v>
      </c>
      <c r="X30" s="179" t="s">
        <v>53</v>
      </c>
      <c r="Y30" s="180" t="s">
        <v>53</v>
      </c>
      <c r="Z30" s="76">
        <v>3</v>
      </c>
      <c r="AA30" s="77">
        <v>11</v>
      </c>
      <c r="AB30" s="77">
        <v>1</v>
      </c>
      <c r="AC30" s="77">
        <v>7</v>
      </c>
      <c r="AD30" s="77">
        <v>0</v>
      </c>
      <c r="AE30" s="76">
        <v>3</v>
      </c>
      <c r="AF30" s="77">
        <v>9</v>
      </c>
      <c r="AG30" s="177" t="s">
        <v>53</v>
      </c>
      <c r="AH30" s="181" t="s">
        <v>53</v>
      </c>
      <c r="AI30" s="75" t="s">
        <v>53</v>
      </c>
      <c r="AJ30" s="182" t="s">
        <v>53</v>
      </c>
      <c r="AK30" s="73" t="s">
        <v>53</v>
      </c>
      <c r="AL30" s="73" t="s">
        <v>53</v>
      </c>
      <c r="AM30" s="183" t="s">
        <v>53</v>
      </c>
      <c r="AN30" s="184" t="s">
        <v>53</v>
      </c>
      <c r="AO30" s="47" t="s">
        <v>8</v>
      </c>
      <c r="AP30" s="24"/>
      <c r="AR30" s="225" t="str">
        <f t="shared" si="0"/>
        <v>-</v>
      </c>
    </row>
    <row r="31" spans="1:44" ht="15.6" customHeight="1" x14ac:dyDescent="0.2">
      <c r="A31" s="44">
        <v>7.3</v>
      </c>
      <c r="B31" s="30" t="s">
        <v>4</v>
      </c>
      <c r="C31" s="94">
        <v>9</v>
      </c>
      <c r="D31" s="93">
        <v>7</v>
      </c>
      <c r="E31" s="94">
        <v>2</v>
      </c>
      <c r="F31" s="93">
        <v>1</v>
      </c>
      <c r="G31" s="94" t="s">
        <v>53</v>
      </c>
      <c r="H31" s="93" t="s">
        <v>53</v>
      </c>
      <c r="I31" s="90" t="s">
        <v>53</v>
      </c>
      <c r="J31" s="91" t="s">
        <v>53</v>
      </c>
      <c r="K31" s="91" t="s">
        <v>53</v>
      </c>
      <c r="L31" s="185">
        <v>1</v>
      </c>
      <c r="M31" s="96" t="s">
        <v>53</v>
      </c>
      <c r="N31" s="186" t="s">
        <v>53</v>
      </c>
      <c r="O31" s="185">
        <v>0</v>
      </c>
      <c r="P31" s="185">
        <v>0</v>
      </c>
      <c r="Q31" s="185">
        <v>4</v>
      </c>
      <c r="R31" s="185" t="s">
        <v>53</v>
      </c>
      <c r="S31" s="185">
        <v>2</v>
      </c>
      <c r="T31" s="187"/>
      <c r="U31" s="185" t="s">
        <v>53</v>
      </c>
      <c r="V31" s="90" t="s">
        <v>53</v>
      </c>
      <c r="W31" s="188"/>
      <c r="X31" s="189" t="s">
        <v>53</v>
      </c>
      <c r="Y31" s="190"/>
      <c r="Z31" s="90">
        <v>3</v>
      </c>
      <c r="AA31" s="91">
        <v>4</v>
      </c>
      <c r="AB31" s="91">
        <v>3</v>
      </c>
      <c r="AC31" s="91">
        <v>1</v>
      </c>
      <c r="AD31" s="91">
        <v>0</v>
      </c>
      <c r="AE31" s="90">
        <v>0</v>
      </c>
      <c r="AF31" s="188"/>
      <c r="AG31" s="185" t="s">
        <v>53</v>
      </c>
      <c r="AH31" s="87" t="s">
        <v>53</v>
      </c>
      <c r="AI31" s="191"/>
      <c r="AJ31" s="85" t="s">
        <v>53</v>
      </c>
      <c r="AK31" s="86" t="s">
        <v>53</v>
      </c>
      <c r="AL31" s="86" t="s">
        <v>53</v>
      </c>
      <c r="AM31" s="192" t="s">
        <v>53</v>
      </c>
      <c r="AN31" s="193"/>
      <c r="AO31" s="48">
        <f>SUM(C31:AM31)</f>
        <v>37</v>
      </c>
      <c r="AP31" s="25"/>
      <c r="AR31" s="225" t="str">
        <f t="shared" si="0"/>
        <v>-</v>
      </c>
    </row>
    <row r="32" spans="1:44" ht="15.6" customHeight="1" x14ac:dyDescent="0.2">
      <c r="A32" s="228" t="s">
        <v>68</v>
      </c>
      <c r="B32" s="28" t="s">
        <v>5</v>
      </c>
      <c r="C32" s="63">
        <v>11</v>
      </c>
      <c r="D32" s="64">
        <f t="shared" ref="D32" si="35">C32-D30+D31</f>
        <v>18</v>
      </c>
      <c r="E32" s="63">
        <f t="shared" ref="E32" si="36">D32-E30+E31</f>
        <v>20</v>
      </c>
      <c r="F32" s="64">
        <f t="shared" ref="F32" si="37">E32-F30+F31</f>
        <v>18</v>
      </c>
      <c r="G32" s="63" t="s">
        <v>53</v>
      </c>
      <c r="H32" s="64" t="s">
        <v>53</v>
      </c>
      <c r="I32" s="40" t="s">
        <v>53</v>
      </c>
      <c r="J32" s="41" t="s">
        <v>53</v>
      </c>
      <c r="K32" s="41" t="s">
        <v>53</v>
      </c>
      <c r="L32" s="40">
        <f>F32-L30+L31</f>
        <v>18</v>
      </c>
      <c r="M32" s="70" t="s">
        <v>53</v>
      </c>
      <c r="N32" s="71" t="s">
        <v>53</v>
      </c>
      <c r="O32" s="40">
        <f>L32-O30+O31</f>
        <v>18</v>
      </c>
      <c r="P32" s="40">
        <f t="shared" ref="P32" si="38">O32-P30+P31</f>
        <v>18</v>
      </c>
      <c r="Q32" s="40">
        <f t="shared" ref="Q32" si="39">P32-Q30+Q31</f>
        <v>22</v>
      </c>
      <c r="R32" s="40" t="s">
        <v>53</v>
      </c>
      <c r="S32" s="40">
        <f>Q32-S30+S31</f>
        <v>24</v>
      </c>
      <c r="T32" s="52" t="s">
        <v>53</v>
      </c>
      <c r="U32" s="40" t="s">
        <v>53</v>
      </c>
      <c r="V32" s="40" t="s">
        <v>53</v>
      </c>
      <c r="W32" s="41" t="s">
        <v>53</v>
      </c>
      <c r="X32" s="175" t="s">
        <v>53</v>
      </c>
      <c r="Y32" s="173" t="s">
        <v>53</v>
      </c>
      <c r="Z32" s="40">
        <f>S32-Z30+Z31</f>
        <v>24</v>
      </c>
      <c r="AA32" s="41">
        <f t="shared" ref="AA32" si="40">Z32-AA30+AA31</f>
        <v>17</v>
      </c>
      <c r="AB32" s="41">
        <f t="shared" ref="AB32" si="41">AA32-AB30+AB31</f>
        <v>19</v>
      </c>
      <c r="AC32" s="41">
        <f t="shared" ref="AC32" si="42">AB32-AC30+AC31</f>
        <v>13</v>
      </c>
      <c r="AD32" s="41">
        <f t="shared" ref="AD32" si="43">AC32-AD30+AD31</f>
        <v>13</v>
      </c>
      <c r="AE32" s="40">
        <f t="shared" ref="AE32" si="44">AD32-AE30+AE31</f>
        <v>10</v>
      </c>
      <c r="AF32" s="41">
        <f t="shared" ref="AF32" si="45">AE32-AF30+AF31</f>
        <v>1</v>
      </c>
      <c r="AG32" s="40" t="s">
        <v>53</v>
      </c>
      <c r="AH32" s="60" t="s">
        <v>53</v>
      </c>
      <c r="AI32" s="59" t="s">
        <v>53</v>
      </c>
      <c r="AJ32" s="56" t="s">
        <v>53</v>
      </c>
      <c r="AK32" s="55" t="s">
        <v>53</v>
      </c>
      <c r="AL32" s="55" t="s">
        <v>53</v>
      </c>
      <c r="AM32" s="55" t="s">
        <v>53</v>
      </c>
      <c r="AN32" s="222" t="s">
        <v>53</v>
      </c>
      <c r="AO32" s="49"/>
      <c r="AP32" s="39">
        <f>MAX(C32:AN32)</f>
        <v>24</v>
      </c>
      <c r="AR32" s="225">
        <f t="shared" si="0"/>
        <v>18</v>
      </c>
    </row>
    <row r="33" spans="1:44" ht="15.6" customHeight="1" x14ac:dyDescent="0.2">
      <c r="A33" s="229"/>
      <c r="B33" s="28" t="s">
        <v>6</v>
      </c>
      <c r="C33" s="113"/>
      <c r="D33" s="115"/>
      <c r="E33" s="194">
        <v>7.33</v>
      </c>
      <c r="F33" s="115"/>
      <c r="G33" s="113"/>
      <c r="H33" s="115"/>
      <c r="I33" s="195" t="s">
        <v>53</v>
      </c>
      <c r="J33" s="110"/>
      <c r="K33" s="110"/>
      <c r="L33" s="112"/>
      <c r="M33" s="116"/>
      <c r="N33" s="123"/>
      <c r="O33" s="112"/>
      <c r="P33" s="122">
        <v>7.37</v>
      </c>
      <c r="Q33" s="112"/>
      <c r="R33" s="112"/>
      <c r="S33" s="112"/>
      <c r="T33" s="197" t="s">
        <v>53</v>
      </c>
      <c r="U33" s="112"/>
      <c r="V33" s="109"/>
      <c r="W33" s="111" t="s">
        <v>53</v>
      </c>
      <c r="X33" s="198"/>
      <c r="Y33" s="199" t="s">
        <v>53</v>
      </c>
      <c r="Z33" s="195">
        <v>7.41</v>
      </c>
      <c r="AA33" s="110"/>
      <c r="AB33" s="110"/>
      <c r="AC33" s="111">
        <v>7.46</v>
      </c>
      <c r="AD33" s="110"/>
      <c r="AE33" s="109"/>
      <c r="AF33" s="111">
        <v>7.51</v>
      </c>
      <c r="AG33" s="112"/>
      <c r="AH33" s="106"/>
      <c r="AI33" s="200" t="s">
        <v>53</v>
      </c>
      <c r="AJ33" s="104"/>
      <c r="AK33" s="105"/>
      <c r="AL33" s="105"/>
      <c r="AM33" s="201"/>
      <c r="AN33" s="202" t="s">
        <v>53</v>
      </c>
      <c r="AO33" s="50">
        <v>0.21</v>
      </c>
      <c r="AP33" s="25"/>
      <c r="AR33" s="225" t="str">
        <f t="shared" si="0"/>
        <v>-</v>
      </c>
    </row>
    <row r="34" spans="1:44" ht="15.6" customHeight="1" x14ac:dyDescent="0.2">
      <c r="A34" s="229"/>
      <c r="B34" s="28" t="s">
        <v>7</v>
      </c>
      <c r="C34" s="194">
        <v>7.3</v>
      </c>
      <c r="D34" s="115"/>
      <c r="E34" s="194">
        <v>7.33</v>
      </c>
      <c r="F34" s="115"/>
      <c r="G34" s="113"/>
      <c r="H34" s="115"/>
      <c r="I34" s="195" t="s">
        <v>53</v>
      </c>
      <c r="J34" s="110"/>
      <c r="K34" s="110"/>
      <c r="L34" s="112"/>
      <c r="M34" s="196" t="s">
        <v>53</v>
      </c>
      <c r="N34" s="123"/>
      <c r="O34" s="112"/>
      <c r="P34" s="122">
        <v>7.37</v>
      </c>
      <c r="Q34" s="112"/>
      <c r="R34" s="112"/>
      <c r="S34" s="112"/>
      <c r="T34" s="203"/>
      <c r="U34" s="112"/>
      <c r="V34" s="109"/>
      <c r="W34" s="110"/>
      <c r="X34" s="198"/>
      <c r="Y34" s="204"/>
      <c r="Z34" s="195">
        <v>7.41</v>
      </c>
      <c r="AA34" s="110"/>
      <c r="AB34" s="110"/>
      <c r="AC34" s="111">
        <v>7.47</v>
      </c>
      <c r="AD34" s="110"/>
      <c r="AE34" s="109"/>
      <c r="AF34" s="110"/>
      <c r="AG34" s="112"/>
      <c r="AH34" s="106"/>
      <c r="AI34" s="107"/>
      <c r="AJ34" s="104"/>
      <c r="AK34" s="105"/>
      <c r="AL34" s="105"/>
      <c r="AM34" s="201"/>
      <c r="AN34" s="205"/>
      <c r="AO34" s="49"/>
      <c r="AP34" s="26"/>
      <c r="AR34" s="225" t="str">
        <f t="shared" si="0"/>
        <v>-</v>
      </c>
    </row>
    <row r="35" spans="1:44" ht="15.6" customHeight="1" thickBot="1" x14ac:dyDescent="0.25">
      <c r="A35" s="45">
        <v>155</v>
      </c>
      <c r="B35" s="33" t="s">
        <v>9</v>
      </c>
      <c r="C35" s="100" t="s">
        <v>84</v>
      </c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2"/>
      <c r="AN35" s="103"/>
      <c r="AO35" s="51"/>
      <c r="AP35" s="27"/>
      <c r="AR35" s="225" t="str">
        <f t="shared" si="0"/>
        <v>-</v>
      </c>
    </row>
    <row r="36" spans="1:44" ht="15.6" customHeight="1" x14ac:dyDescent="0.2">
      <c r="A36" s="43"/>
      <c r="B36" s="29" t="s">
        <v>3</v>
      </c>
      <c r="C36" s="176"/>
      <c r="D36" s="81" t="s">
        <v>53</v>
      </c>
      <c r="E36" s="82" t="s">
        <v>53</v>
      </c>
      <c r="F36" s="81">
        <v>0</v>
      </c>
      <c r="G36" s="82" t="s">
        <v>53</v>
      </c>
      <c r="H36" s="81" t="s">
        <v>53</v>
      </c>
      <c r="I36" s="76" t="s">
        <v>53</v>
      </c>
      <c r="J36" s="77" t="s">
        <v>53</v>
      </c>
      <c r="K36" s="77" t="s">
        <v>53</v>
      </c>
      <c r="L36" s="177">
        <v>0</v>
      </c>
      <c r="M36" s="219"/>
      <c r="N36" s="84" t="s">
        <v>53</v>
      </c>
      <c r="O36" s="177">
        <v>0</v>
      </c>
      <c r="P36" s="177" t="s">
        <v>53</v>
      </c>
      <c r="Q36" s="177" t="s">
        <v>53</v>
      </c>
      <c r="R36" s="177">
        <v>0</v>
      </c>
      <c r="S36" s="177" t="s">
        <v>53</v>
      </c>
      <c r="T36" s="178">
        <v>0</v>
      </c>
      <c r="U36" s="177" t="s">
        <v>53</v>
      </c>
      <c r="V36" s="76" t="s">
        <v>53</v>
      </c>
      <c r="W36" s="77" t="s">
        <v>53</v>
      </c>
      <c r="X36" s="179" t="s">
        <v>53</v>
      </c>
      <c r="Y36" s="180" t="s">
        <v>53</v>
      </c>
      <c r="Z36" s="76" t="s">
        <v>53</v>
      </c>
      <c r="AA36" s="77" t="s">
        <v>53</v>
      </c>
      <c r="AB36" s="77" t="s">
        <v>53</v>
      </c>
      <c r="AC36" s="77" t="s">
        <v>53</v>
      </c>
      <c r="AD36" s="77" t="s">
        <v>53</v>
      </c>
      <c r="AE36" s="76" t="s">
        <v>53</v>
      </c>
      <c r="AF36" s="77" t="s">
        <v>53</v>
      </c>
      <c r="AG36" s="177" t="s">
        <v>53</v>
      </c>
      <c r="AH36" s="181" t="s">
        <v>53</v>
      </c>
      <c r="AI36" s="75" t="s">
        <v>53</v>
      </c>
      <c r="AJ36" s="182" t="s">
        <v>53</v>
      </c>
      <c r="AK36" s="73" t="s">
        <v>53</v>
      </c>
      <c r="AL36" s="73" t="s">
        <v>53</v>
      </c>
      <c r="AM36" s="183" t="s">
        <v>53</v>
      </c>
      <c r="AN36" s="184" t="s">
        <v>53</v>
      </c>
      <c r="AO36" s="47" t="s">
        <v>8</v>
      </c>
      <c r="AP36" s="24"/>
      <c r="AR36" s="225" t="str">
        <f t="shared" si="0"/>
        <v>-</v>
      </c>
    </row>
    <row r="37" spans="1:44" ht="15.6" customHeight="1" x14ac:dyDescent="0.2">
      <c r="A37" s="44">
        <v>8.0299999999999994</v>
      </c>
      <c r="B37" s="30" t="s">
        <v>4</v>
      </c>
      <c r="C37" s="94" t="s">
        <v>53</v>
      </c>
      <c r="D37" s="93" t="s">
        <v>53</v>
      </c>
      <c r="E37" s="94">
        <v>0</v>
      </c>
      <c r="F37" s="93">
        <v>0</v>
      </c>
      <c r="G37" s="94" t="s">
        <v>53</v>
      </c>
      <c r="H37" s="93" t="s">
        <v>53</v>
      </c>
      <c r="I37" s="90" t="s">
        <v>53</v>
      </c>
      <c r="J37" s="91" t="s">
        <v>53</v>
      </c>
      <c r="K37" s="91" t="s">
        <v>53</v>
      </c>
      <c r="L37" s="185">
        <v>0</v>
      </c>
      <c r="M37" s="96" t="s">
        <v>53</v>
      </c>
      <c r="N37" s="186" t="s">
        <v>53</v>
      </c>
      <c r="O37" s="185">
        <v>0</v>
      </c>
      <c r="P37" s="185" t="s">
        <v>53</v>
      </c>
      <c r="Q37" s="185" t="s">
        <v>53</v>
      </c>
      <c r="R37" s="185">
        <v>0</v>
      </c>
      <c r="S37" s="185" t="s">
        <v>53</v>
      </c>
      <c r="T37" s="187"/>
      <c r="U37" s="185" t="s">
        <v>53</v>
      </c>
      <c r="V37" s="90" t="s">
        <v>53</v>
      </c>
      <c r="W37" s="188"/>
      <c r="X37" s="189" t="s">
        <v>53</v>
      </c>
      <c r="Y37" s="190"/>
      <c r="Z37" s="90" t="s">
        <v>53</v>
      </c>
      <c r="AA37" s="91" t="s">
        <v>53</v>
      </c>
      <c r="AB37" s="91" t="s">
        <v>53</v>
      </c>
      <c r="AC37" s="91" t="s">
        <v>53</v>
      </c>
      <c r="AD37" s="91" t="s">
        <v>53</v>
      </c>
      <c r="AE37" s="90" t="s">
        <v>53</v>
      </c>
      <c r="AF37" s="188"/>
      <c r="AG37" s="185" t="s">
        <v>53</v>
      </c>
      <c r="AH37" s="87" t="s">
        <v>53</v>
      </c>
      <c r="AI37" s="191"/>
      <c r="AJ37" s="85" t="s">
        <v>53</v>
      </c>
      <c r="AK37" s="86" t="s">
        <v>53</v>
      </c>
      <c r="AL37" s="86" t="s">
        <v>53</v>
      </c>
      <c r="AM37" s="192" t="s">
        <v>53</v>
      </c>
      <c r="AN37" s="193"/>
      <c r="AO37" s="48">
        <f>SUM(C37:AM37)</f>
        <v>0</v>
      </c>
      <c r="AP37" s="25"/>
      <c r="AR37" s="225" t="str">
        <f t="shared" si="0"/>
        <v>-</v>
      </c>
    </row>
    <row r="38" spans="1:44" ht="15.6" customHeight="1" x14ac:dyDescent="0.2">
      <c r="A38" s="228" t="s">
        <v>69</v>
      </c>
      <c r="B38" s="28" t="s">
        <v>5</v>
      </c>
      <c r="C38" s="63" t="s">
        <v>53</v>
      </c>
      <c r="D38" s="64" t="s">
        <v>53</v>
      </c>
      <c r="E38" s="63">
        <f>E37</f>
        <v>0</v>
      </c>
      <c r="F38" s="64">
        <f t="shared" ref="F38" si="46">E38-F36+F37</f>
        <v>0</v>
      </c>
      <c r="G38" s="63" t="s">
        <v>53</v>
      </c>
      <c r="H38" s="64" t="s">
        <v>53</v>
      </c>
      <c r="I38" s="40" t="s">
        <v>53</v>
      </c>
      <c r="J38" s="41" t="s">
        <v>53</v>
      </c>
      <c r="K38" s="41" t="s">
        <v>53</v>
      </c>
      <c r="L38" s="40">
        <f>F38-L36+L37</f>
        <v>0</v>
      </c>
      <c r="M38" s="70" t="s">
        <v>53</v>
      </c>
      <c r="N38" s="71" t="s">
        <v>53</v>
      </c>
      <c r="O38" s="40">
        <f>L38-O36+O37</f>
        <v>0</v>
      </c>
      <c r="P38" s="40" t="s">
        <v>53</v>
      </c>
      <c r="Q38" s="40" t="s">
        <v>53</v>
      </c>
      <c r="R38" s="40">
        <f>O38-R36+R37</f>
        <v>0</v>
      </c>
      <c r="S38" s="40" t="s">
        <v>53</v>
      </c>
      <c r="T38" s="52">
        <f>R38-T36+T37</f>
        <v>0</v>
      </c>
      <c r="U38" s="40" t="s">
        <v>53</v>
      </c>
      <c r="V38" s="40" t="s">
        <v>53</v>
      </c>
      <c r="W38" s="41" t="s">
        <v>53</v>
      </c>
      <c r="X38" s="175" t="s">
        <v>53</v>
      </c>
      <c r="Y38" s="173" t="s">
        <v>53</v>
      </c>
      <c r="Z38" s="40" t="s">
        <v>53</v>
      </c>
      <c r="AA38" s="41" t="s">
        <v>53</v>
      </c>
      <c r="AB38" s="41" t="s">
        <v>53</v>
      </c>
      <c r="AC38" s="41" t="s">
        <v>53</v>
      </c>
      <c r="AD38" s="41" t="s">
        <v>53</v>
      </c>
      <c r="AE38" s="40" t="s">
        <v>53</v>
      </c>
      <c r="AF38" s="41" t="s">
        <v>53</v>
      </c>
      <c r="AG38" s="40" t="s">
        <v>53</v>
      </c>
      <c r="AH38" s="60" t="s">
        <v>53</v>
      </c>
      <c r="AI38" s="59" t="s">
        <v>53</v>
      </c>
      <c r="AJ38" s="56" t="s">
        <v>53</v>
      </c>
      <c r="AK38" s="55" t="s">
        <v>53</v>
      </c>
      <c r="AL38" s="55" t="s">
        <v>53</v>
      </c>
      <c r="AM38" s="55" t="s">
        <v>53</v>
      </c>
      <c r="AN38" s="222" t="s">
        <v>53</v>
      </c>
      <c r="AO38" s="49"/>
      <c r="AP38" s="39">
        <f>MAX(C38:AN38)</f>
        <v>0</v>
      </c>
      <c r="AR38" s="225">
        <f t="shared" si="0"/>
        <v>0</v>
      </c>
    </row>
    <row r="39" spans="1:44" ht="15.6" customHeight="1" x14ac:dyDescent="0.2">
      <c r="A39" s="229"/>
      <c r="B39" s="28" t="s">
        <v>6</v>
      </c>
      <c r="C39" s="113"/>
      <c r="D39" s="115"/>
      <c r="E39" s="194" t="s">
        <v>53</v>
      </c>
      <c r="F39" s="115"/>
      <c r="G39" s="113"/>
      <c r="H39" s="115"/>
      <c r="I39" s="195" t="s">
        <v>53</v>
      </c>
      <c r="J39" s="110"/>
      <c r="K39" s="110"/>
      <c r="L39" s="112"/>
      <c r="M39" s="116"/>
      <c r="N39" s="123"/>
      <c r="O39" s="112"/>
      <c r="P39" s="122" t="s">
        <v>53</v>
      </c>
      <c r="Q39" s="112"/>
      <c r="R39" s="112"/>
      <c r="S39" s="112"/>
      <c r="T39" s="197">
        <v>8.1199999999999992</v>
      </c>
      <c r="U39" s="112"/>
      <c r="V39" s="109"/>
      <c r="W39" s="111" t="s">
        <v>53</v>
      </c>
      <c r="X39" s="198"/>
      <c r="Y39" s="199" t="s">
        <v>53</v>
      </c>
      <c r="Z39" s="195" t="s">
        <v>53</v>
      </c>
      <c r="AA39" s="110"/>
      <c r="AB39" s="110"/>
      <c r="AC39" s="111" t="s">
        <v>53</v>
      </c>
      <c r="AD39" s="110"/>
      <c r="AE39" s="109"/>
      <c r="AF39" s="111" t="s">
        <v>53</v>
      </c>
      <c r="AG39" s="112"/>
      <c r="AH39" s="106"/>
      <c r="AI39" s="200" t="s">
        <v>53</v>
      </c>
      <c r="AJ39" s="104"/>
      <c r="AK39" s="105"/>
      <c r="AL39" s="105"/>
      <c r="AM39" s="201"/>
      <c r="AN39" s="202" t="s">
        <v>53</v>
      </c>
      <c r="AO39" s="50">
        <v>0.09</v>
      </c>
      <c r="AP39" s="25"/>
      <c r="AR39" s="225" t="str">
        <f t="shared" si="0"/>
        <v>-</v>
      </c>
    </row>
    <row r="40" spans="1:44" ht="15.6" customHeight="1" x14ac:dyDescent="0.2">
      <c r="A40" s="229"/>
      <c r="B40" s="28" t="s">
        <v>7</v>
      </c>
      <c r="C40" s="194" t="s">
        <v>53</v>
      </c>
      <c r="D40" s="115"/>
      <c r="E40" s="194">
        <v>8.0299999999999994</v>
      </c>
      <c r="F40" s="115"/>
      <c r="G40" s="113"/>
      <c r="H40" s="115"/>
      <c r="I40" s="195" t="s">
        <v>53</v>
      </c>
      <c r="J40" s="110"/>
      <c r="K40" s="110"/>
      <c r="L40" s="112"/>
      <c r="M40" s="196" t="s">
        <v>53</v>
      </c>
      <c r="N40" s="123"/>
      <c r="O40" s="112"/>
      <c r="P40" s="122" t="s">
        <v>53</v>
      </c>
      <c r="Q40" s="112"/>
      <c r="R40" s="112"/>
      <c r="S40" s="112"/>
      <c r="T40" s="203"/>
      <c r="U40" s="112"/>
      <c r="V40" s="109"/>
      <c r="W40" s="110"/>
      <c r="X40" s="198"/>
      <c r="Y40" s="204"/>
      <c r="Z40" s="195" t="s">
        <v>53</v>
      </c>
      <c r="AA40" s="110"/>
      <c r="AB40" s="110"/>
      <c r="AC40" s="111" t="s">
        <v>53</v>
      </c>
      <c r="AD40" s="110"/>
      <c r="AE40" s="109"/>
      <c r="AF40" s="110"/>
      <c r="AG40" s="112"/>
      <c r="AH40" s="106"/>
      <c r="AI40" s="107"/>
      <c r="AJ40" s="104"/>
      <c r="AK40" s="105"/>
      <c r="AL40" s="105"/>
      <c r="AM40" s="201"/>
      <c r="AN40" s="205"/>
      <c r="AO40" s="49"/>
      <c r="AP40" s="26"/>
      <c r="AR40" s="225" t="str">
        <f t="shared" si="0"/>
        <v>-</v>
      </c>
    </row>
    <row r="41" spans="1:44" ht="15.6" customHeight="1" thickBot="1" x14ac:dyDescent="0.25">
      <c r="A41" s="45">
        <v>155</v>
      </c>
      <c r="B41" s="33" t="s">
        <v>9</v>
      </c>
      <c r="C41" s="100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2"/>
      <c r="AN41" s="103"/>
      <c r="AO41" s="51"/>
      <c r="AP41" s="27"/>
      <c r="AR41" s="225" t="str">
        <f t="shared" si="0"/>
        <v>-</v>
      </c>
    </row>
    <row r="42" spans="1:44" ht="15.6" customHeight="1" x14ac:dyDescent="0.2">
      <c r="A42" s="43"/>
      <c r="B42" s="29" t="s">
        <v>3</v>
      </c>
      <c r="C42" s="176"/>
      <c r="D42" s="81" t="s">
        <v>53</v>
      </c>
      <c r="E42" s="82" t="s">
        <v>53</v>
      </c>
      <c r="F42" s="81" t="s">
        <v>53</v>
      </c>
      <c r="G42" s="82" t="s">
        <v>53</v>
      </c>
      <c r="H42" s="81" t="s">
        <v>53</v>
      </c>
      <c r="I42" s="76" t="s">
        <v>53</v>
      </c>
      <c r="J42" s="77" t="s">
        <v>53</v>
      </c>
      <c r="K42" s="77" t="s">
        <v>53</v>
      </c>
      <c r="L42" s="177" t="s">
        <v>53</v>
      </c>
      <c r="M42" s="219"/>
      <c r="N42" s="84">
        <v>0</v>
      </c>
      <c r="O42" s="177" t="s">
        <v>53</v>
      </c>
      <c r="P42" s="177" t="s">
        <v>53</v>
      </c>
      <c r="Q42" s="177">
        <v>0</v>
      </c>
      <c r="R42" s="177" t="s">
        <v>53</v>
      </c>
      <c r="S42" s="177">
        <v>0</v>
      </c>
      <c r="T42" s="178" t="s">
        <v>53</v>
      </c>
      <c r="U42" s="177">
        <v>1</v>
      </c>
      <c r="V42" s="76">
        <v>0</v>
      </c>
      <c r="W42" s="77">
        <v>0</v>
      </c>
      <c r="X42" s="179" t="s">
        <v>53</v>
      </c>
      <c r="Y42" s="180" t="s">
        <v>53</v>
      </c>
      <c r="Z42" s="76" t="s">
        <v>53</v>
      </c>
      <c r="AA42" s="77" t="s">
        <v>53</v>
      </c>
      <c r="AB42" s="77" t="s">
        <v>53</v>
      </c>
      <c r="AC42" s="77" t="s">
        <v>53</v>
      </c>
      <c r="AD42" s="77" t="s">
        <v>53</v>
      </c>
      <c r="AE42" s="76" t="s">
        <v>53</v>
      </c>
      <c r="AF42" s="77" t="s">
        <v>53</v>
      </c>
      <c r="AG42" s="177" t="s">
        <v>53</v>
      </c>
      <c r="AH42" s="181" t="s">
        <v>53</v>
      </c>
      <c r="AI42" s="75" t="s">
        <v>53</v>
      </c>
      <c r="AJ42" s="182" t="s">
        <v>53</v>
      </c>
      <c r="AK42" s="73" t="s">
        <v>53</v>
      </c>
      <c r="AL42" s="73" t="s">
        <v>53</v>
      </c>
      <c r="AM42" s="183" t="s">
        <v>53</v>
      </c>
      <c r="AN42" s="184" t="s">
        <v>53</v>
      </c>
      <c r="AO42" s="47" t="s">
        <v>8</v>
      </c>
      <c r="AP42" s="24"/>
      <c r="AR42" s="225" t="str">
        <f t="shared" si="0"/>
        <v>-</v>
      </c>
    </row>
    <row r="43" spans="1:44" ht="15.6" customHeight="1" x14ac:dyDescent="0.2">
      <c r="A43" s="44">
        <v>9.0399999999999991</v>
      </c>
      <c r="B43" s="30" t="s">
        <v>4</v>
      </c>
      <c r="C43" s="94" t="s">
        <v>53</v>
      </c>
      <c r="D43" s="93" t="s">
        <v>53</v>
      </c>
      <c r="E43" s="94" t="s">
        <v>53</v>
      </c>
      <c r="F43" s="93" t="s">
        <v>53</v>
      </c>
      <c r="G43" s="94" t="s">
        <v>53</v>
      </c>
      <c r="H43" s="93" t="s">
        <v>53</v>
      </c>
      <c r="I43" s="90" t="s">
        <v>53</v>
      </c>
      <c r="J43" s="91" t="s">
        <v>53</v>
      </c>
      <c r="K43" s="91" t="s">
        <v>53</v>
      </c>
      <c r="L43" s="185" t="s">
        <v>53</v>
      </c>
      <c r="M43" s="96">
        <v>1</v>
      </c>
      <c r="N43" s="186">
        <v>5</v>
      </c>
      <c r="O43" s="185" t="s">
        <v>53</v>
      </c>
      <c r="P43" s="185" t="s">
        <v>53</v>
      </c>
      <c r="Q43" s="185">
        <v>0</v>
      </c>
      <c r="R43" s="185" t="s">
        <v>53</v>
      </c>
      <c r="S43" s="185">
        <v>1</v>
      </c>
      <c r="T43" s="187"/>
      <c r="U43" s="185">
        <v>0</v>
      </c>
      <c r="V43" s="90">
        <v>0</v>
      </c>
      <c r="W43" s="188"/>
      <c r="X43" s="189" t="s">
        <v>53</v>
      </c>
      <c r="Y43" s="190"/>
      <c r="Z43" s="90" t="s">
        <v>53</v>
      </c>
      <c r="AA43" s="91" t="s">
        <v>53</v>
      </c>
      <c r="AB43" s="91" t="s">
        <v>53</v>
      </c>
      <c r="AC43" s="91" t="s">
        <v>53</v>
      </c>
      <c r="AD43" s="91" t="s">
        <v>53</v>
      </c>
      <c r="AE43" s="90" t="s">
        <v>53</v>
      </c>
      <c r="AF43" s="188"/>
      <c r="AG43" s="185" t="s">
        <v>53</v>
      </c>
      <c r="AH43" s="87" t="s">
        <v>53</v>
      </c>
      <c r="AI43" s="191"/>
      <c r="AJ43" s="85" t="s">
        <v>53</v>
      </c>
      <c r="AK43" s="86" t="s">
        <v>53</v>
      </c>
      <c r="AL43" s="86" t="s">
        <v>53</v>
      </c>
      <c r="AM43" s="192" t="s">
        <v>53</v>
      </c>
      <c r="AN43" s="193"/>
      <c r="AO43" s="48">
        <f>SUM(C43:AM43)</f>
        <v>7</v>
      </c>
      <c r="AP43" s="25"/>
      <c r="AR43" s="225" t="str">
        <f t="shared" si="0"/>
        <v>-</v>
      </c>
    </row>
    <row r="44" spans="1:44" ht="15.6" customHeight="1" x14ac:dyDescent="0.2">
      <c r="A44" s="228" t="s">
        <v>70</v>
      </c>
      <c r="B44" s="28" t="s">
        <v>5</v>
      </c>
      <c r="C44" s="63" t="s">
        <v>53</v>
      </c>
      <c r="D44" s="64" t="s">
        <v>53</v>
      </c>
      <c r="E44" s="63" t="s">
        <v>53</v>
      </c>
      <c r="F44" s="64" t="s">
        <v>53</v>
      </c>
      <c r="G44" s="63" t="s">
        <v>53</v>
      </c>
      <c r="H44" s="64" t="s">
        <v>53</v>
      </c>
      <c r="I44" s="40" t="s">
        <v>53</v>
      </c>
      <c r="J44" s="41" t="s">
        <v>53</v>
      </c>
      <c r="K44" s="41" t="s">
        <v>53</v>
      </c>
      <c r="L44" s="40" t="s">
        <v>53</v>
      </c>
      <c r="M44" s="70">
        <f t="shared" ref="M44" si="47">M43</f>
        <v>1</v>
      </c>
      <c r="N44" s="71">
        <f t="shared" ref="N44" si="48">M44-N42+N43</f>
        <v>6</v>
      </c>
      <c r="O44" s="40" t="s">
        <v>53</v>
      </c>
      <c r="P44" s="40" t="s">
        <v>53</v>
      </c>
      <c r="Q44" s="40">
        <f>N44-Q42+Q43</f>
        <v>6</v>
      </c>
      <c r="R44" s="40" t="s">
        <v>53</v>
      </c>
      <c r="S44" s="40">
        <f>Q44-S42+S43</f>
        <v>7</v>
      </c>
      <c r="T44" s="52" t="s">
        <v>53</v>
      </c>
      <c r="U44" s="40">
        <f>S44-U42+U43</f>
        <v>6</v>
      </c>
      <c r="V44" s="40">
        <f t="shared" ref="V44" si="49">U44-V42+V43</f>
        <v>6</v>
      </c>
      <c r="W44" s="41">
        <f t="shared" ref="W44" si="50">V44-W42+W43</f>
        <v>6</v>
      </c>
      <c r="X44" s="175" t="s">
        <v>53</v>
      </c>
      <c r="Y44" s="173" t="s">
        <v>53</v>
      </c>
      <c r="Z44" s="40" t="s">
        <v>53</v>
      </c>
      <c r="AA44" s="41" t="s">
        <v>53</v>
      </c>
      <c r="AB44" s="41" t="s">
        <v>53</v>
      </c>
      <c r="AC44" s="41" t="s">
        <v>53</v>
      </c>
      <c r="AD44" s="41" t="s">
        <v>53</v>
      </c>
      <c r="AE44" s="40" t="s">
        <v>53</v>
      </c>
      <c r="AF44" s="41" t="s">
        <v>53</v>
      </c>
      <c r="AG44" s="40" t="s">
        <v>53</v>
      </c>
      <c r="AH44" s="60" t="s">
        <v>53</v>
      </c>
      <c r="AI44" s="59" t="s">
        <v>53</v>
      </c>
      <c r="AJ44" s="56" t="s">
        <v>53</v>
      </c>
      <c r="AK44" s="55" t="s">
        <v>53</v>
      </c>
      <c r="AL44" s="55" t="s">
        <v>53</v>
      </c>
      <c r="AM44" s="55" t="s">
        <v>53</v>
      </c>
      <c r="AN44" s="222" t="s">
        <v>53</v>
      </c>
      <c r="AO44" s="49"/>
      <c r="AP44" s="39">
        <f>MAX(C44:AN44)</f>
        <v>7</v>
      </c>
      <c r="AR44" s="225">
        <f t="shared" si="0"/>
        <v>0</v>
      </c>
    </row>
    <row r="45" spans="1:44" ht="15.6" customHeight="1" x14ac:dyDescent="0.2">
      <c r="A45" s="229"/>
      <c r="B45" s="28" t="s">
        <v>6</v>
      </c>
      <c r="C45" s="113"/>
      <c r="D45" s="115"/>
      <c r="E45" s="194" t="s">
        <v>53</v>
      </c>
      <c r="F45" s="115"/>
      <c r="G45" s="113"/>
      <c r="H45" s="115"/>
      <c r="I45" s="195" t="s">
        <v>53</v>
      </c>
      <c r="J45" s="110"/>
      <c r="K45" s="110"/>
      <c r="L45" s="112"/>
      <c r="M45" s="116"/>
      <c r="N45" s="123"/>
      <c r="O45" s="112"/>
      <c r="P45" s="122" t="s">
        <v>53</v>
      </c>
      <c r="Q45" s="112"/>
      <c r="R45" s="112"/>
      <c r="S45" s="112"/>
      <c r="T45" s="197" t="s">
        <v>53</v>
      </c>
      <c r="U45" s="112"/>
      <c r="V45" s="109"/>
      <c r="W45" s="111">
        <v>9.11</v>
      </c>
      <c r="X45" s="198"/>
      <c r="Y45" s="199" t="s">
        <v>53</v>
      </c>
      <c r="Z45" s="195" t="s">
        <v>53</v>
      </c>
      <c r="AA45" s="110"/>
      <c r="AB45" s="110"/>
      <c r="AC45" s="111" t="s">
        <v>53</v>
      </c>
      <c r="AD45" s="110"/>
      <c r="AE45" s="109"/>
      <c r="AF45" s="111" t="s">
        <v>53</v>
      </c>
      <c r="AG45" s="112"/>
      <c r="AH45" s="106"/>
      <c r="AI45" s="200" t="s">
        <v>53</v>
      </c>
      <c r="AJ45" s="104"/>
      <c r="AK45" s="105"/>
      <c r="AL45" s="105"/>
      <c r="AM45" s="201"/>
      <c r="AN45" s="202" t="s">
        <v>53</v>
      </c>
      <c r="AO45" s="50">
        <v>0.06</v>
      </c>
      <c r="AP45" s="25"/>
      <c r="AR45" s="225" t="str">
        <f t="shared" si="0"/>
        <v>-</v>
      </c>
    </row>
    <row r="46" spans="1:44" ht="15.6" customHeight="1" x14ac:dyDescent="0.2">
      <c r="A46" s="229"/>
      <c r="B46" s="28" t="s">
        <v>7</v>
      </c>
      <c r="C46" s="194" t="s">
        <v>53</v>
      </c>
      <c r="D46" s="115"/>
      <c r="E46" s="194" t="s">
        <v>53</v>
      </c>
      <c r="F46" s="115"/>
      <c r="G46" s="113"/>
      <c r="H46" s="115"/>
      <c r="I46" s="195" t="s">
        <v>53</v>
      </c>
      <c r="J46" s="110"/>
      <c r="K46" s="110"/>
      <c r="L46" s="112"/>
      <c r="M46" s="196">
        <v>9.0500000000000007</v>
      </c>
      <c r="N46" s="123"/>
      <c r="O46" s="112"/>
      <c r="P46" s="122" t="s">
        <v>53</v>
      </c>
      <c r="Q46" s="112"/>
      <c r="R46" s="112"/>
      <c r="S46" s="112"/>
      <c r="T46" s="203"/>
      <c r="U46" s="112"/>
      <c r="V46" s="109"/>
      <c r="W46" s="110"/>
      <c r="X46" s="198"/>
      <c r="Y46" s="204"/>
      <c r="Z46" s="195" t="s">
        <v>53</v>
      </c>
      <c r="AA46" s="110"/>
      <c r="AB46" s="110"/>
      <c r="AC46" s="111" t="s">
        <v>53</v>
      </c>
      <c r="AD46" s="110"/>
      <c r="AE46" s="109"/>
      <c r="AF46" s="110"/>
      <c r="AG46" s="112"/>
      <c r="AH46" s="106"/>
      <c r="AI46" s="107"/>
      <c r="AJ46" s="104"/>
      <c r="AK46" s="105"/>
      <c r="AL46" s="105"/>
      <c r="AM46" s="201"/>
      <c r="AN46" s="205"/>
      <c r="AO46" s="49"/>
      <c r="AP46" s="26"/>
      <c r="AR46" s="225" t="str">
        <f t="shared" si="0"/>
        <v>-</v>
      </c>
    </row>
    <row r="47" spans="1:44" ht="15.6" customHeight="1" thickBot="1" x14ac:dyDescent="0.25">
      <c r="A47" s="45">
        <v>155</v>
      </c>
      <c r="B47" s="33" t="s">
        <v>9</v>
      </c>
      <c r="C47" s="100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2"/>
      <c r="AN47" s="103"/>
      <c r="AO47" s="51"/>
      <c r="AP47" s="27"/>
      <c r="AR47" s="225" t="str">
        <f t="shared" si="0"/>
        <v>-</v>
      </c>
    </row>
    <row r="48" spans="1:44" ht="15.6" customHeight="1" x14ac:dyDescent="0.2">
      <c r="A48" s="43"/>
      <c r="B48" s="29" t="s">
        <v>3</v>
      </c>
      <c r="C48" s="176"/>
      <c r="D48" s="81" t="s">
        <v>53</v>
      </c>
      <c r="E48" s="82" t="s">
        <v>53</v>
      </c>
      <c r="F48" s="81" t="s">
        <v>53</v>
      </c>
      <c r="G48" s="82" t="s">
        <v>53</v>
      </c>
      <c r="H48" s="81" t="s">
        <v>53</v>
      </c>
      <c r="I48" s="76" t="s">
        <v>53</v>
      </c>
      <c r="J48" s="77">
        <v>0</v>
      </c>
      <c r="K48" s="77">
        <v>0</v>
      </c>
      <c r="L48" s="177" t="s">
        <v>53</v>
      </c>
      <c r="M48" s="219"/>
      <c r="N48" s="84" t="s">
        <v>53</v>
      </c>
      <c r="O48" s="177" t="s">
        <v>53</v>
      </c>
      <c r="P48" s="177" t="s">
        <v>53</v>
      </c>
      <c r="Q48" s="177" t="s">
        <v>53</v>
      </c>
      <c r="R48" s="177" t="s">
        <v>53</v>
      </c>
      <c r="S48" s="177" t="s">
        <v>53</v>
      </c>
      <c r="T48" s="178" t="s">
        <v>53</v>
      </c>
      <c r="U48" s="177" t="s">
        <v>53</v>
      </c>
      <c r="V48" s="76" t="s">
        <v>53</v>
      </c>
      <c r="W48" s="77" t="s">
        <v>53</v>
      </c>
      <c r="X48" s="179" t="s">
        <v>53</v>
      </c>
      <c r="Y48" s="180" t="s">
        <v>53</v>
      </c>
      <c r="Z48" s="76">
        <v>1</v>
      </c>
      <c r="AA48" s="77">
        <v>8</v>
      </c>
      <c r="AB48" s="77">
        <v>1</v>
      </c>
      <c r="AC48" s="77">
        <v>1</v>
      </c>
      <c r="AD48" s="77">
        <v>0</v>
      </c>
      <c r="AE48" s="76" t="s">
        <v>53</v>
      </c>
      <c r="AF48" s="77" t="s">
        <v>53</v>
      </c>
      <c r="AG48" s="177">
        <v>4</v>
      </c>
      <c r="AH48" s="181" t="s">
        <v>53</v>
      </c>
      <c r="AI48" s="75" t="s">
        <v>53</v>
      </c>
      <c r="AJ48" s="182">
        <v>0</v>
      </c>
      <c r="AK48" s="73">
        <v>0</v>
      </c>
      <c r="AL48" s="73">
        <v>0</v>
      </c>
      <c r="AM48" s="183">
        <v>2</v>
      </c>
      <c r="AN48" s="184">
        <v>11</v>
      </c>
      <c r="AO48" s="47" t="s">
        <v>8</v>
      </c>
      <c r="AP48" s="24"/>
      <c r="AR48" s="225" t="str">
        <f t="shared" si="0"/>
        <v>-</v>
      </c>
    </row>
    <row r="49" spans="1:44" ht="15.6" customHeight="1" x14ac:dyDescent="0.2">
      <c r="A49" s="44">
        <v>9.1</v>
      </c>
      <c r="B49" s="30" t="s">
        <v>4</v>
      </c>
      <c r="C49" s="94" t="s">
        <v>53</v>
      </c>
      <c r="D49" s="93" t="s">
        <v>53</v>
      </c>
      <c r="E49" s="94" t="s">
        <v>53</v>
      </c>
      <c r="F49" s="93" t="s">
        <v>53</v>
      </c>
      <c r="G49" s="94" t="s">
        <v>53</v>
      </c>
      <c r="H49" s="93" t="s">
        <v>53</v>
      </c>
      <c r="I49" s="90">
        <v>2</v>
      </c>
      <c r="J49" s="91">
        <v>2</v>
      </c>
      <c r="K49" s="91">
        <v>4</v>
      </c>
      <c r="L49" s="185" t="s">
        <v>53</v>
      </c>
      <c r="M49" s="96" t="s">
        <v>53</v>
      </c>
      <c r="N49" s="186" t="s">
        <v>53</v>
      </c>
      <c r="O49" s="185" t="s">
        <v>53</v>
      </c>
      <c r="P49" s="185" t="s">
        <v>53</v>
      </c>
      <c r="Q49" s="185" t="s">
        <v>53</v>
      </c>
      <c r="R49" s="185" t="s">
        <v>53</v>
      </c>
      <c r="S49" s="185" t="s">
        <v>53</v>
      </c>
      <c r="T49" s="187"/>
      <c r="U49" s="185" t="s">
        <v>53</v>
      </c>
      <c r="V49" s="90" t="s">
        <v>53</v>
      </c>
      <c r="W49" s="188"/>
      <c r="X49" s="189" t="s">
        <v>53</v>
      </c>
      <c r="Y49" s="190"/>
      <c r="Z49" s="90">
        <v>6</v>
      </c>
      <c r="AA49" s="91">
        <v>3</v>
      </c>
      <c r="AB49" s="91">
        <v>3</v>
      </c>
      <c r="AC49" s="91">
        <v>1</v>
      </c>
      <c r="AD49" s="91">
        <v>0</v>
      </c>
      <c r="AE49" s="90" t="s">
        <v>53</v>
      </c>
      <c r="AF49" s="188"/>
      <c r="AG49" s="185">
        <v>0</v>
      </c>
      <c r="AH49" s="87" t="s">
        <v>53</v>
      </c>
      <c r="AI49" s="191"/>
      <c r="AJ49" s="85">
        <v>0</v>
      </c>
      <c r="AK49" s="86">
        <v>0</v>
      </c>
      <c r="AL49" s="86">
        <v>0</v>
      </c>
      <c r="AM49" s="192">
        <v>1</v>
      </c>
      <c r="AN49" s="193"/>
      <c r="AO49" s="48">
        <f>SUM(C49:AM49)</f>
        <v>22</v>
      </c>
      <c r="AP49" s="25"/>
      <c r="AR49" s="225" t="str">
        <f t="shared" si="0"/>
        <v>-</v>
      </c>
    </row>
    <row r="50" spans="1:44" ht="15.6" customHeight="1" x14ac:dyDescent="0.2">
      <c r="A50" s="228" t="s">
        <v>71</v>
      </c>
      <c r="B50" s="28" t="s">
        <v>5</v>
      </c>
      <c r="C50" s="63" t="s">
        <v>53</v>
      </c>
      <c r="D50" s="64" t="s">
        <v>53</v>
      </c>
      <c r="E50" s="63" t="s">
        <v>53</v>
      </c>
      <c r="F50" s="64" t="s">
        <v>53</v>
      </c>
      <c r="G50" s="63" t="s">
        <v>53</v>
      </c>
      <c r="H50" s="64" t="s">
        <v>53</v>
      </c>
      <c r="I50" s="40">
        <v>8</v>
      </c>
      <c r="J50" s="41">
        <f t="shared" ref="J50" si="51">I50-J48+J49</f>
        <v>10</v>
      </c>
      <c r="K50" s="41">
        <f t="shared" ref="K50" si="52">J50-K48+K49</f>
        <v>14</v>
      </c>
      <c r="L50" s="40" t="s">
        <v>53</v>
      </c>
      <c r="M50" s="70" t="s">
        <v>53</v>
      </c>
      <c r="N50" s="71" t="s">
        <v>53</v>
      </c>
      <c r="O50" s="40" t="s">
        <v>53</v>
      </c>
      <c r="P50" s="40" t="s">
        <v>53</v>
      </c>
      <c r="Q50" s="40" t="s">
        <v>53</v>
      </c>
      <c r="R50" s="40" t="s">
        <v>53</v>
      </c>
      <c r="S50" s="40" t="s">
        <v>53</v>
      </c>
      <c r="T50" s="52" t="s">
        <v>53</v>
      </c>
      <c r="U50" s="40" t="s">
        <v>53</v>
      </c>
      <c r="V50" s="40" t="s">
        <v>53</v>
      </c>
      <c r="W50" s="41" t="s">
        <v>53</v>
      </c>
      <c r="X50" s="175" t="s">
        <v>53</v>
      </c>
      <c r="Y50" s="173" t="s">
        <v>53</v>
      </c>
      <c r="Z50" s="40">
        <f>K50-Z48+Z49</f>
        <v>19</v>
      </c>
      <c r="AA50" s="41">
        <f t="shared" ref="AA50" si="53">Z50-AA48+AA49</f>
        <v>14</v>
      </c>
      <c r="AB50" s="41">
        <f t="shared" ref="AB50" si="54">AA50-AB48+AB49</f>
        <v>16</v>
      </c>
      <c r="AC50" s="41">
        <f t="shared" ref="AC50" si="55">AB50-AC48+AC49</f>
        <v>16</v>
      </c>
      <c r="AD50" s="41">
        <f t="shared" ref="AD50" si="56">AC50-AD48+AD49</f>
        <v>16</v>
      </c>
      <c r="AE50" s="40" t="s">
        <v>53</v>
      </c>
      <c r="AF50" s="41" t="s">
        <v>53</v>
      </c>
      <c r="AG50" s="40">
        <f>AD50-AG48+AG49</f>
        <v>12</v>
      </c>
      <c r="AH50" s="60" t="s">
        <v>53</v>
      </c>
      <c r="AI50" s="59" t="s">
        <v>53</v>
      </c>
      <c r="AJ50" s="56">
        <f>AG50-AJ48+AJ49</f>
        <v>12</v>
      </c>
      <c r="AK50" s="55">
        <f t="shared" ref="AK50" si="57">AJ50-AK48+AK49</f>
        <v>12</v>
      </c>
      <c r="AL50" s="55">
        <f t="shared" ref="AL50" si="58">AK50-AL48+AL49</f>
        <v>12</v>
      </c>
      <c r="AM50" s="55">
        <f t="shared" ref="AM50" si="59">AL50-AM48+AM49</f>
        <v>11</v>
      </c>
      <c r="AN50" s="222">
        <f t="shared" ref="AN50" si="60">AM50-AN48+AN49</f>
        <v>0</v>
      </c>
      <c r="AO50" s="49"/>
      <c r="AP50" s="39">
        <f>MAX(C50:AN50)</f>
        <v>19</v>
      </c>
      <c r="AR50" s="225">
        <f t="shared" si="0"/>
        <v>13</v>
      </c>
    </row>
    <row r="51" spans="1:44" ht="15.6" customHeight="1" x14ac:dyDescent="0.2">
      <c r="A51" s="229"/>
      <c r="B51" s="28" t="s">
        <v>6</v>
      </c>
      <c r="C51" s="113"/>
      <c r="D51" s="115"/>
      <c r="E51" s="194" t="s">
        <v>53</v>
      </c>
      <c r="F51" s="115"/>
      <c r="G51" s="113"/>
      <c r="H51" s="115"/>
      <c r="I51" s="195" t="s">
        <v>53</v>
      </c>
      <c r="J51" s="110"/>
      <c r="K51" s="110"/>
      <c r="L51" s="112"/>
      <c r="M51" s="116"/>
      <c r="N51" s="123"/>
      <c r="O51" s="112"/>
      <c r="P51" s="122" t="s">
        <v>53</v>
      </c>
      <c r="Q51" s="112"/>
      <c r="R51" s="112"/>
      <c r="S51" s="112"/>
      <c r="T51" s="197" t="s">
        <v>53</v>
      </c>
      <c r="U51" s="112"/>
      <c r="V51" s="109"/>
      <c r="W51" s="111" t="s">
        <v>53</v>
      </c>
      <c r="X51" s="198"/>
      <c r="Y51" s="199" t="s">
        <v>53</v>
      </c>
      <c r="Z51" s="195">
        <v>9.15</v>
      </c>
      <c r="AA51" s="110"/>
      <c r="AB51" s="110"/>
      <c r="AC51" s="111">
        <v>9.2100000000000009</v>
      </c>
      <c r="AD51" s="110"/>
      <c r="AE51" s="109"/>
      <c r="AF51" s="111" t="s">
        <v>53</v>
      </c>
      <c r="AG51" s="112"/>
      <c r="AH51" s="106"/>
      <c r="AI51" s="200" t="s">
        <v>53</v>
      </c>
      <c r="AJ51" s="104"/>
      <c r="AK51" s="105"/>
      <c r="AL51" s="105"/>
      <c r="AM51" s="201"/>
      <c r="AN51" s="202">
        <v>9.31</v>
      </c>
      <c r="AO51" s="50">
        <v>0.2</v>
      </c>
      <c r="AP51" s="25"/>
      <c r="AR51" s="225" t="str">
        <f t="shared" si="0"/>
        <v>-</v>
      </c>
    </row>
    <row r="52" spans="1:44" ht="15.6" customHeight="1" x14ac:dyDescent="0.2">
      <c r="A52" s="229"/>
      <c r="B52" s="28" t="s">
        <v>7</v>
      </c>
      <c r="C52" s="194" t="s">
        <v>53</v>
      </c>
      <c r="D52" s="115"/>
      <c r="E52" s="194" t="s">
        <v>53</v>
      </c>
      <c r="F52" s="115"/>
      <c r="G52" s="113"/>
      <c r="H52" s="115"/>
      <c r="I52" s="195">
        <v>9.11</v>
      </c>
      <c r="J52" s="110"/>
      <c r="K52" s="110"/>
      <c r="L52" s="112"/>
      <c r="M52" s="196" t="s">
        <v>53</v>
      </c>
      <c r="N52" s="123"/>
      <c r="O52" s="112"/>
      <c r="P52" s="122" t="s">
        <v>53</v>
      </c>
      <c r="Q52" s="112"/>
      <c r="R52" s="112"/>
      <c r="S52" s="112"/>
      <c r="T52" s="203"/>
      <c r="U52" s="112"/>
      <c r="V52" s="109"/>
      <c r="W52" s="110"/>
      <c r="X52" s="198"/>
      <c r="Y52" s="204"/>
      <c r="Z52" s="195">
        <v>9.16</v>
      </c>
      <c r="AA52" s="110"/>
      <c r="AB52" s="110"/>
      <c r="AC52" s="111">
        <v>9.2100000000000009</v>
      </c>
      <c r="AD52" s="110"/>
      <c r="AE52" s="109"/>
      <c r="AF52" s="110"/>
      <c r="AG52" s="112"/>
      <c r="AH52" s="106"/>
      <c r="AI52" s="107"/>
      <c r="AJ52" s="104"/>
      <c r="AK52" s="105"/>
      <c r="AL52" s="105"/>
      <c r="AM52" s="201"/>
      <c r="AN52" s="205"/>
      <c r="AO52" s="49"/>
      <c r="AP52" s="26"/>
      <c r="AR52" s="225" t="str">
        <f t="shared" si="0"/>
        <v>-</v>
      </c>
    </row>
    <row r="53" spans="1:44" ht="15.6" customHeight="1" thickBot="1" x14ac:dyDescent="0.25">
      <c r="A53" s="45">
        <v>155</v>
      </c>
      <c r="B53" s="33" t="s">
        <v>9</v>
      </c>
      <c r="C53" s="100" t="s">
        <v>86</v>
      </c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2"/>
      <c r="AN53" s="103"/>
      <c r="AO53" s="51"/>
      <c r="AP53" s="27"/>
      <c r="AR53" s="225" t="str">
        <f t="shared" si="0"/>
        <v>-</v>
      </c>
    </row>
    <row r="54" spans="1:44" ht="15.6" customHeight="1" x14ac:dyDescent="0.2">
      <c r="A54" s="43"/>
      <c r="B54" s="29" t="s">
        <v>3</v>
      </c>
      <c r="C54" s="176"/>
      <c r="D54" s="81" t="s">
        <v>53</v>
      </c>
      <c r="E54" s="82" t="s">
        <v>53</v>
      </c>
      <c r="F54" s="81" t="s">
        <v>53</v>
      </c>
      <c r="G54" s="82" t="s">
        <v>53</v>
      </c>
      <c r="H54" s="81" t="s">
        <v>53</v>
      </c>
      <c r="I54" s="76" t="s">
        <v>53</v>
      </c>
      <c r="J54" s="77">
        <v>0</v>
      </c>
      <c r="K54" s="77">
        <v>0</v>
      </c>
      <c r="L54" s="177" t="s">
        <v>53</v>
      </c>
      <c r="M54" s="219"/>
      <c r="N54" s="84" t="s">
        <v>53</v>
      </c>
      <c r="O54" s="177" t="s">
        <v>53</v>
      </c>
      <c r="P54" s="177" t="s">
        <v>53</v>
      </c>
      <c r="Q54" s="177" t="s">
        <v>53</v>
      </c>
      <c r="R54" s="177" t="s">
        <v>53</v>
      </c>
      <c r="S54" s="177" t="s">
        <v>53</v>
      </c>
      <c r="T54" s="178" t="s">
        <v>53</v>
      </c>
      <c r="U54" s="177" t="s">
        <v>53</v>
      </c>
      <c r="V54" s="76" t="s">
        <v>53</v>
      </c>
      <c r="W54" s="77" t="s">
        <v>53</v>
      </c>
      <c r="X54" s="179" t="s">
        <v>53</v>
      </c>
      <c r="Y54" s="180" t="s">
        <v>53</v>
      </c>
      <c r="Z54" s="76">
        <v>1</v>
      </c>
      <c r="AA54" s="77">
        <v>9</v>
      </c>
      <c r="AB54" s="77">
        <v>4</v>
      </c>
      <c r="AC54" s="77">
        <v>1</v>
      </c>
      <c r="AD54" s="77">
        <v>0</v>
      </c>
      <c r="AE54" s="76">
        <v>3</v>
      </c>
      <c r="AF54" s="77">
        <v>5</v>
      </c>
      <c r="AG54" s="177" t="s">
        <v>53</v>
      </c>
      <c r="AH54" s="181" t="s">
        <v>53</v>
      </c>
      <c r="AI54" s="75" t="s">
        <v>53</v>
      </c>
      <c r="AJ54" s="182" t="s">
        <v>53</v>
      </c>
      <c r="AK54" s="73" t="s">
        <v>53</v>
      </c>
      <c r="AL54" s="73" t="s">
        <v>53</v>
      </c>
      <c r="AM54" s="183" t="s">
        <v>53</v>
      </c>
      <c r="AN54" s="184" t="s">
        <v>53</v>
      </c>
      <c r="AO54" s="47" t="s">
        <v>8</v>
      </c>
      <c r="AP54" s="24"/>
      <c r="AR54" s="225" t="str">
        <f t="shared" si="0"/>
        <v>-</v>
      </c>
    </row>
    <row r="55" spans="1:44" ht="15.6" customHeight="1" x14ac:dyDescent="0.2">
      <c r="A55" s="44">
        <v>10.16</v>
      </c>
      <c r="B55" s="30" t="s">
        <v>4</v>
      </c>
      <c r="C55" s="94" t="s">
        <v>53</v>
      </c>
      <c r="D55" s="93" t="s">
        <v>53</v>
      </c>
      <c r="E55" s="94" t="s">
        <v>53</v>
      </c>
      <c r="F55" s="93" t="s">
        <v>53</v>
      </c>
      <c r="G55" s="94" t="s">
        <v>53</v>
      </c>
      <c r="H55" s="93" t="s">
        <v>53</v>
      </c>
      <c r="I55" s="90">
        <v>0</v>
      </c>
      <c r="J55" s="91">
        <v>4</v>
      </c>
      <c r="K55" s="91">
        <v>6</v>
      </c>
      <c r="L55" s="185" t="s">
        <v>53</v>
      </c>
      <c r="M55" s="96" t="s">
        <v>53</v>
      </c>
      <c r="N55" s="186" t="s">
        <v>53</v>
      </c>
      <c r="O55" s="185" t="s">
        <v>53</v>
      </c>
      <c r="P55" s="185" t="s">
        <v>53</v>
      </c>
      <c r="Q55" s="185" t="s">
        <v>53</v>
      </c>
      <c r="R55" s="185" t="s">
        <v>53</v>
      </c>
      <c r="S55" s="185" t="s">
        <v>53</v>
      </c>
      <c r="T55" s="187"/>
      <c r="U55" s="185" t="s">
        <v>53</v>
      </c>
      <c r="V55" s="90" t="s">
        <v>53</v>
      </c>
      <c r="W55" s="188"/>
      <c r="X55" s="189" t="s">
        <v>53</v>
      </c>
      <c r="Y55" s="190"/>
      <c r="Z55" s="90">
        <v>6</v>
      </c>
      <c r="AA55" s="91">
        <v>6</v>
      </c>
      <c r="AB55" s="91">
        <v>1</v>
      </c>
      <c r="AC55" s="91">
        <v>0</v>
      </c>
      <c r="AD55" s="91">
        <v>0</v>
      </c>
      <c r="AE55" s="90">
        <v>0</v>
      </c>
      <c r="AF55" s="188"/>
      <c r="AG55" s="185" t="s">
        <v>53</v>
      </c>
      <c r="AH55" s="87" t="s">
        <v>53</v>
      </c>
      <c r="AI55" s="191"/>
      <c r="AJ55" s="85" t="s">
        <v>53</v>
      </c>
      <c r="AK55" s="86" t="s">
        <v>53</v>
      </c>
      <c r="AL55" s="86" t="s">
        <v>53</v>
      </c>
      <c r="AM55" s="192" t="s">
        <v>53</v>
      </c>
      <c r="AN55" s="193"/>
      <c r="AO55" s="48">
        <f>SUM(C55:AM55)</f>
        <v>23</v>
      </c>
      <c r="AP55" s="25"/>
      <c r="AR55" s="225" t="str">
        <f t="shared" si="0"/>
        <v>-</v>
      </c>
    </row>
    <row r="56" spans="1:44" ht="15.6" customHeight="1" x14ac:dyDescent="0.2">
      <c r="A56" s="228" t="s">
        <v>72</v>
      </c>
      <c r="B56" s="28" t="s">
        <v>5</v>
      </c>
      <c r="C56" s="63" t="s">
        <v>53</v>
      </c>
      <c r="D56" s="64" t="s">
        <v>53</v>
      </c>
      <c r="E56" s="63" t="s">
        <v>53</v>
      </c>
      <c r="F56" s="64" t="s">
        <v>53</v>
      </c>
      <c r="G56" s="63" t="s">
        <v>53</v>
      </c>
      <c r="H56" s="64" t="s">
        <v>53</v>
      </c>
      <c r="I56" s="40">
        <f t="shared" ref="I56" si="61">I55</f>
        <v>0</v>
      </c>
      <c r="J56" s="41">
        <f t="shared" ref="J56" si="62">I56-J54+J55</f>
        <v>4</v>
      </c>
      <c r="K56" s="41">
        <f t="shared" ref="K56" si="63">J56-K54+K55</f>
        <v>10</v>
      </c>
      <c r="L56" s="40" t="s">
        <v>53</v>
      </c>
      <c r="M56" s="70" t="s">
        <v>53</v>
      </c>
      <c r="N56" s="71" t="s">
        <v>53</v>
      </c>
      <c r="O56" s="40" t="s">
        <v>53</v>
      </c>
      <c r="P56" s="40" t="s">
        <v>53</v>
      </c>
      <c r="Q56" s="40" t="s">
        <v>53</v>
      </c>
      <c r="R56" s="40" t="s">
        <v>53</v>
      </c>
      <c r="S56" s="40" t="s">
        <v>53</v>
      </c>
      <c r="T56" s="52" t="s">
        <v>53</v>
      </c>
      <c r="U56" s="40" t="s">
        <v>53</v>
      </c>
      <c r="V56" s="40" t="s">
        <v>53</v>
      </c>
      <c r="W56" s="41" t="s">
        <v>53</v>
      </c>
      <c r="X56" s="175" t="s">
        <v>53</v>
      </c>
      <c r="Y56" s="173" t="s">
        <v>53</v>
      </c>
      <c r="Z56" s="40">
        <f t="shared" ref="Z56" si="64">K56-Z54+Z55</f>
        <v>15</v>
      </c>
      <c r="AA56" s="41">
        <f t="shared" ref="AA56" si="65">Z56-AA54+AA55</f>
        <v>12</v>
      </c>
      <c r="AB56" s="41">
        <f t="shared" ref="AB56" si="66">AA56-AB54+AB55</f>
        <v>9</v>
      </c>
      <c r="AC56" s="41">
        <f t="shared" ref="AC56" si="67">AB56-AC54+AC55</f>
        <v>8</v>
      </c>
      <c r="AD56" s="41">
        <f t="shared" ref="AD56" si="68">AC56-AD54+AD55</f>
        <v>8</v>
      </c>
      <c r="AE56" s="40">
        <f t="shared" ref="AE56" si="69">AD56-AE54+AE55</f>
        <v>5</v>
      </c>
      <c r="AF56" s="41">
        <f t="shared" ref="AF56" si="70">AE56-AF54+AF55</f>
        <v>0</v>
      </c>
      <c r="AG56" s="40" t="s">
        <v>53</v>
      </c>
      <c r="AH56" s="60" t="s">
        <v>53</v>
      </c>
      <c r="AI56" s="59" t="s">
        <v>53</v>
      </c>
      <c r="AJ56" s="56" t="s">
        <v>53</v>
      </c>
      <c r="AK56" s="55" t="s">
        <v>53</v>
      </c>
      <c r="AL56" s="55" t="s">
        <v>53</v>
      </c>
      <c r="AM56" s="55" t="s">
        <v>53</v>
      </c>
      <c r="AN56" s="222" t="s">
        <v>53</v>
      </c>
      <c r="AO56" s="49"/>
      <c r="AP56" s="39">
        <f>MAX(C56:AN56)</f>
        <v>15</v>
      </c>
      <c r="AR56" s="225">
        <f t="shared" si="0"/>
        <v>0</v>
      </c>
    </row>
    <row r="57" spans="1:44" ht="15.6" customHeight="1" x14ac:dyDescent="0.2">
      <c r="A57" s="229"/>
      <c r="B57" s="28" t="s">
        <v>6</v>
      </c>
      <c r="C57" s="113"/>
      <c r="D57" s="115"/>
      <c r="E57" s="194" t="s">
        <v>53</v>
      </c>
      <c r="F57" s="115"/>
      <c r="G57" s="113"/>
      <c r="H57" s="115"/>
      <c r="I57" s="195" t="s">
        <v>53</v>
      </c>
      <c r="J57" s="110"/>
      <c r="K57" s="110"/>
      <c r="L57" s="112"/>
      <c r="M57" s="116"/>
      <c r="N57" s="123"/>
      <c r="O57" s="112"/>
      <c r="P57" s="122" t="s">
        <v>53</v>
      </c>
      <c r="Q57" s="112"/>
      <c r="R57" s="112"/>
      <c r="S57" s="112"/>
      <c r="T57" s="197" t="s">
        <v>53</v>
      </c>
      <c r="U57" s="112"/>
      <c r="V57" s="109"/>
      <c r="W57" s="111" t="s">
        <v>53</v>
      </c>
      <c r="X57" s="198"/>
      <c r="Y57" s="199" t="s">
        <v>53</v>
      </c>
      <c r="Z57" s="195">
        <v>10.199999999999999</v>
      </c>
      <c r="AA57" s="110"/>
      <c r="AB57" s="110"/>
      <c r="AC57" s="111">
        <v>10.25</v>
      </c>
      <c r="AD57" s="110"/>
      <c r="AE57" s="109"/>
      <c r="AF57" s="111">
        <v>10.29</v>
      </c>
      <c r="AG57" s="112"/>
      <c r="AH57" s="106"/>
      <c r="AI57" s="200" t="s">
        <v>53</v>
      </c>
      <c r="AJ57" s="104"/>
      <c r="AK57" s="105"/>
      <c r="AL57" s="105"/>
      <c r="AM57" s="201"/>
      <c r="AN57" s="202" t="s">
        <v>53</v>
      </c>
      <c r="AO57" s="50">
        <v>0.13</v>
      </c>
      <c r="AP57" s="25"/>
      <c r="AR57" s="225" t="str">
        <f t="shared" si="0"/>
        <v>-</v>
      </c>
    </row>
    <row r="58" spans="1:44" ht="15.6" customHeight="1" x14ac:dyDescent="0.2">
      <c r="A58" s="229"/>
      <c r="B58" s="28" t="s">
        <v>7</v>
      </c>
      <c r="C58" s="194" t="s">
        <v>53</v>
      </c>
      <c r="D58" s="115"/>
      <c r="E58" s="194" t="s">
        <v>53</v>
      </c>
      <c r="F58" s="115"/>
      <c r="G58" s="113"/>
      <c r="H58" s="115"/>
      <c r="I58" s="195">
        <v>10.16</v>
      </c>
      <c r="J58" s="110"/>
      <c r="K58" s="110"/>
      <c r="L58" s="112"/>
      <c r="M58" s="196" t="s">
        <v>53</v>
      </c>
      <c r="N58" s="123"/>
      <c r="O58" s="112"/>
      <c r="P58" s="122" t="s">
        <v>53</v>
      </c>
      <c r="Q58" s="112"/>
      <c r="R58" s="112"/>
      <c r="S58" s="112"/>
      <c r="T58" s="203"/>
      <c r="U58" s="112"/>
      <c r="V58" s="109"/>
      <c r="W58" s="110"/>
      <c r="X58" s="198"/>
      <c r="Y58" s="204"/>
      <c r="Z58" s="195">
        <v>10.199999999999999</v>
      </c>
      <c r="AA58" s="110"/>
      <c r="AB58" s="110"/>
      <c r="AC58" s="111">
        <v>10.25</v>
      </c>
      <c r="AD58" s="110"/>
      <c r="AE58" s="109"/>
      <c r="AF58" s="110"/>
      <c r="AG58" s="112"/>
      <c r="AH58" s="106"/>
      <c r="AI58" s="107"/>
      <c r="AJ58" s="104"/>
      <c r="AK58" s="105"/>
      <c r="AL58" s="105"/>
      <c r="AM58" s="201"/>
      <c r="AN58" s="205"/>
      <c r="AO58" s="49"/>
      <c r="AP58" s="26"/>
      <c r="AR58" s="225" t="str">
        <f t="shared" si="0"/>
        <v>-</v>
      </c>
    </row>
    <row r="59" spans="1:44" ht="15.6" customHeight="1" thickBot="1" x14ac:dyDescent="0.25">
      <c r="A59" s="45">
        <v>155</v>
      </c>
      <c r="B59" s="33" t="s">
        <v>9</v>
      </c>
      <c r="C59" s="100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1"/>
      <c r="AL59" s="101"/>
      <c r="AM59" s="102"/>
      <c r="AN59" s="103"/>
      <c r="AO59" s="51"/>
      <c r="AP59" s="27"/>
      <c r="AR59" s="225" t="str">
        <f t="shared" si="0"/>
        <v>-</v>
      </c>
    </row>
    <row r="60" spans="1:44" ht="15.6" customHeight="1" x14ac:dyDescent="0.2">
      <c r="A60" s="43"/>
      <c r="B60" s="29" t="s">
        <v>3</v>
      </c>
      <c r="C60" s="176"/>
      <c r="D60" s="81" t="s">
        <v>53</v>
      </c>
      <c r="E60" s="82" t="s">
        <v>53</v>
      </c>
      <c r="F60" s="81" t="s">
        <v>53</v>
      </c>
      <c r="G60" s="82" t="s">
        <v>53</v>
      </c>
      <c r="H60" s="81" t="s">
        <v>53</v>
      </c>
      <c r="I60" s="76" t="s">
        <v>53</v>
      </c>
      <c r="J60" s="77">
        <v>0</v>
      </c>
      <c r="K60" s="77">
        <v>0</v>
      </c>
      <c r="L60" s="177" t="s">
        <v>53</v>
      </c>
      <c r="M60" s="219"/>
      <c r="N60" s="84" t="s">
        <v>53</v>
      </c>
      <c r="O60" s="177" t="s">
        <v>53</v>
      </c>
      <c r="P60" s="177" t="s">
        <v>53</v>
      </c>
      <c r="Q60" s="177" t="s">
        <v>53</v>
      </c>
      <c r="R60" s="177" t="s">
        <v>53</v>
      </c>
      <c r="S60" s="177" t="s">
        <v>53</v>
      </c>
      <c r="T60" s="178" t="s">
        <v>53</v>
      </c>
      <c r="U60" s="177" t="s">
        <v>53</v>
      </c>
      <c r="V60" s="76" t="s">
        <v>53</v>
      </c>
      <c r="W60" s="77" t="s">
        <v>53</v>
      </c>
      <c r="X60" s="179" t="s">
        <v>53</v>
      </c>
      <c r="Y60" s="180" t="s">
        <v>53</v>
      </c>
      <c r="Z60" s="76">
        <v>1</v>
      </c>
      <c r="AA60" s="77">
        <v>1</v>
      </c>
      <c r="AB60" s="77">
        <v>3</v>
      </c>
      <c r="AC60" s="77">
        <v>1</v>
      </c>
      <c r="AD60" s="77">
        <v>1</v>
      </c>
      <c r="AE60" s="76">
        <v>2</v>
      </c>
      <c r="AF60" s="77">
        <v>14</v>
      </c>
      <c r="AG60" s="177" t="s">
        <v>53</v>
      </c>
      <c r="AH60" s="181" t="s">
        <v>53</v>
      </c>
      <c r="AI60" s="75" t="s">
        <v>53</v>
      </c>
      <c r="AJ60" s="182" t="s">
        <v>53</v>
      </c>
      <c r="AK60" s="73" t="s">
        <v>53</v>
      </c>
      <c r="AL60" s="73" t="s">
        <v>53</v>
      </c>
      <c r="AM60" s="183" t="s">
        <v>53</v>
      </c>
      <c r="AN60" s="184" t="s">
        <v>53</v>
      </c>
      <c r="AO60" s="47" t="s">
        <v>8</v>
      </c>
      <c r="AP60" s="24"/>
      <c r="AR60" s="225" t="str">
        <f t="shared" si="0"/>
        <v>-</v>
      </c>
    </row>
    <row r="61" spans="1:44" ht="15.6" customHeight="1" x14ac:dyDescent="0.2">
      <c r="A61" s="44">
        <v>10.55</v>
      </c>
      <c r="B61" s="30" t="s">
        <v>4</v>
      </c>
      <c r="C61" s="94" t="s">
        <v>53</v>
      </c>
      <c r="D61" s="93" t="s">
        <v>53</v>
      </c>
      <c r="E61" s="94" t="s">
        <v>53</v>
      </c>
      <c r="F61" s="93" t="s">
        <v>53</v>
      </c>
      <c r="G61" s="94" t="s">
        <v>53</v>
      </c>
      <c r="H61" s="93" t="s">
        <v>53</v>
      </c>
      <c r="I61" s="90">
        <v>0</v>
      </c>
      <c r="J61" s="91">
        <v>3</v>
      </c>
      <c r="K61" s="91">
        <v>0</v>
      </c>
      <c r="L61" s="185" t="s">
        <v>53</v>
      </c>
      <c r="M61" s="96" t="s">
        <v>53</v>
      </c>
      <c r="N61" s="186" t="s">
        <v>53</v>
      </c>
      <c r="O61" s="185" t="s">
        <v>53</v>
      </c>
      <c r="P61" s="185" t="s">
        <v>53</v>
      </c>
      <c r="Q61" s="185" t="s">
        <v>53</v>
      </c>
      <c r="R61" s="185" t="s">
        <v>53</v>
      </c>
      <c r="S61" s="185" t="s">
        <v>53</v>
      </c>
      <c r="T61" s="187"/>
      <c r="U61" s="185" t="s">
        <v>53</v>
      </c>
      <c r="V61" s="90" t="s">
        <v>53</v>
      </c>
      <c r="W61" s="188"/>
      <c r="X61" s="189" t="s">
        <v>53</v>
      </c>
      <c r="Y61" s="190"/>
      <c r="Z61" s="90">
        <v>6</v>
      </c>
      <c r="AA61" s="91">
        <v>6</v>
      </c>
      <c r="AB61" s="91">
        <v>8</v>
      </c>
      <c r="AC61" s="91">
        <v>0</v>
      </c>
      <c r="AD61" s="91">
        <v>0</v>
      </c>
      <c r="AE61" s="90">
        <v>0</v>
      </c>
      <c r="AF61" s="188"/>
      <c r="AG61" s="185" t="s">
        <v>53</v>
      </c>
      <c r="AH61" s="87" t="s">
        <v>53</v>
      </c>
      <c r="AI61" s="191"/>
      <c r="AJ61" s="85" t="s">
        <v>53</v>
      </c>
      <c r="AK61" s="86" t="s">
        <v>53</v>
      </c>
      <c r="AL61" s="86" t="s">
        <v>53</v>
      </c>
      <c r="AM61" s="192" t="s">
        <v>53</v>
      </c>
      <c r="AN61" s="193"/>
      <c r="AO61" s="48">
        <f>SUM(C61:AM61)</f>
        <v>23</v>
      </c>
      <c r="AP61" s="25"/>
      <c r="AR61" s="225" t="str">
        <f t="shared" si="0"/>
        <v>-</v>
      </c>
    </row>
    <row r="62" spans="1:44" ht="15.6" customHeight="1" x14ac:dyDescent="0.2">
      <c r="A62" s="228" t="s">
        <v>72</v>
      </c>
      <c r="B62" s="28" t="s">
        <v>5</v>
      </c>
      <c r="C62" s="63" t="s">
        <v>53</v>
      </c>
      <c r="D62" s="64" t="s">
        <v>53</v>
      </c>
      <c r="E62" s="63" t="s">
        <v>53</v>
      </c>
      <c r="F62" s="64" t="s">
        <v>53</v>
      </c>
      <c r="G62" s="63" t="s">
        <v>53</v>
      </c>
      <c r="H62" s="64" t="s">
        <v>53</v>
      </c>
      <c r="I62" s="40">
        <f t="shared" ref="I62" si="71">I61</f>
        <v>0</v>
      </c>
      <c r="J62" s="41">
        <f t="shared" ref="J62" si="72">I62-J60+J61</f>
        <v>3</v>
      </c>
      <c r="K62" s="41">
        <f t="shared" ref="K62" si="73">J62-K60+K61</f>
        <v>3</v>
      </c>
      <c r="L62" s="40" t="s">
        <v>53</v>
      </c>
      <c r="M62" s="70" t="s">
        <v>53</v>
      </c>
      <c r="N62" s="71" t="s">
        <v>53</v>
      </c>
      <c r="O62" s="40" t="s">
        <v>53</v>
      </c>
      <c r="P62" s="40" t="s">
        <v>53</v>
      </c>
      <c r="Q62" s="40" t="s">
        <v>53</v>
      </c>
      <c r="R62" s="40" t="s">
        <v>53</v>
      </c>
      <c r="S62" s="40" t="s">
        <v>53</v>
      </c>
      <c r="T62" s="52" t="s">
        <v>53</v>
      </c>
      <c r="U62" s="40" t="s">
        <v>53</v>
      </c>
      <c r="V62" s="40" t="s">
        <v>53</v>
      </c>
      <c r="W62" s="41" t="s">
        <v>53</v>
      </c>
      <c r="X62" s="175" t="s">
        <v>53</v>
      </c>
      <c r="Y62" s="173" t="s">
        <v>53</v>
      </c>
      <c r="Z62" s="40">
        <f t="shared" ref="Z62" si="74">K62-Z60+Z61</f>
        <v>8</v>
      </c>
      <c r="AA62" s="41">
        <f t="shared" ref="AA62" si="75">Z62-AA60+AA61</f>
        <v>13</v>
      </c>
      <c r="AB62" s="41">
        <f t="shared" ref="AB62" si="76">AA62-AB60+AB61</f>
        <v>18</v>
      </c>
      <c r="AC62" s="41">
        <f t="shared" ref="AC62" si="77">AB62-AC60+AC61</f>
        <v>17</v>
      </c>
      <c r="AD62" s="41">
        <f t="shared" ref="AD62" si="78">AC62-AD60+AD61</f>
        <v>16</v>
      </c>
      <c r="AE62" s="40">
        <f t="shared" ref="AE62" si="79">AD62-AE60+AE61</f>
        <v>14</v>
      </c>
      <c r="AF62" s="41">
        <f t="shared" ref="AF62" si="80">AE62-AF60+AF61</f>
        <v>0</v>
      </c>
      <c r="AG62" s="40" t="s">
        <v>53</v>
      </c>
      <c r="AH62" s="60" t="s">
        <v>53</v>
      </c>
      <c r="AI62" s="59" t="s">
        <v>53</v>
      </c>
      <c r="AJ62" s="56" t="s">
        <v>53</v>
      </c>
      <c r="AK62" s="55" t="s">
        <v>53</v>
      </c>
      <c r="AL62" s="55" t="s">
        <v>53</v>
      </c>
      <c r="AM62" s="55" t="s">
        <v>53</v>
      </c>
      <c r="AN62" s="222" t="s">
        <v>53</v>
      </c>
      <c r="AO62" s="49"/>
      <c r="AP62" s="39">
        <f>MAX(C62:AN62)</f>
        <v>18</v>
      </c>
      <c r="AR62" s="225">
        <f t="shared" si="0"/>
        <v>0</v>
      </c>
    </row>
    <row r="63" spans="1:44" ht="15.6" customHeight="1" x14ac:dyDescent="0.2">
      <c r="A63" s="229"/>
      <c r="B63" s="28" t="s">
        <v>6</v>
      </c>
      <c r="C63" s="113"/>
      <c r="D63" s="115"/>
      <c r="E63" s="194" t="s">
        <v>53</v>
      </c>
      <c r="F63" s="115"/>
      <c r="G63" s="113"/>
      <c r="H63" s="115"/>
      <c r="I63" s="195" t="s">
        <v>53</v>
      </c>
      <c r="J63" s="110"/>
      <c r="K63" s="110"/>
      <c r="L63" s="112"/>
      <c r="M63" s="116"/>
      <c r="N63" s="123"/>
      <c r="O63" s="112"/>
      <c r="P63" s="122" t="s">
        <v>53</v>
      </c>
      <c r="Q63" s="112"/>
      <c r="R63" s="112"/>
      <c r="S63" s="112"/>
      <c r="T63" s="197" t="s">
        <v>53</v>
      </c>
      <c r="U63" s="112"/>
      <c r="V63" s="109"/>
      <c r="W63" s="111" t="s">
        <v>53</v>
      </c>
      <c r="X63" s="198"/>
      <c r="Y63" s="199" t="s">
        <v>53</v>
      </c>
      <c r="Z63" s="195">
        <v>10.58</v>
      </c>
      <c r="AA63" s="110"/>
      <c r="AB63" s="110"/>
      <c r="AC63" s="111">
        <v>11.04</v>
      </c>
      <c r="AD63" s="110"/>
      <c r="AE63" s="109"/>
      <c r="AF63" s="111">
        <v>11.08</v>
      </c>
      <c r="AG63" s="112"/>
      <c r="AH63" s="106"/>
      <c r="AI63" s="200" t="s">
        <v>53</v>
      </c>
      <c r="AJ63" s="104"/>
      <c r="AK63" s="105"/>
      <c r="AL63" s="105"/>
      <c r="AM63" s="201"/>
      <c r="AN63" s="202" t="s">
        <v>53</v>
      </c>
      <c r="AO63" s="50">
        <v>0.13</v>
      </c>
      <c r="AP63" s="25"/>
      <c r="AR63" s="225" t="str">
        <f t="shared" si="0"/>
        <v>-</v>
      </c>
    </row>
    <row r="64" spans="1:44" ht="15.6" customHeight="1" x14ac:dyDescent="0.2">
      <c r="A64" s="229"/>
      <c r="B64" s="28" t="s">
        <v>7</v>
      </c>
      <c r="C64" s="194" t="s">
        <v>53</v>
      </c>
      <c r="D64" s="115"/>
      <c r="E64" s="194" t="s">
        <v>53</v>
      </c>
      <c r="F64" s="115"/>
      <c r="G64" s="113"/>
      <c r="H64" s="115"/>
      <c r="I64" s="195">
        <v>10.55</v>
      </c>
      <c r="J64" s="110"/>
      <c r="K64" s="110"/>
      <c r="L64" s="112"/>
      <c r="M64" s="196" t="s">
        <v>53</v>
      </c>
      <c r="N64" s="123"/>
      <c r="O64" s="112"/>
      <c r="P64" s="122" t="s">
        <v>53</v>
      </c>
      <c r="Q64" s="112"/>
      <c r="R64" s="112"/>
      <c r="S64" s="112"/>
      <c r="T64" s="203"/>
      <c r="U64" s="112"/>
      <c r="V64" s="109"/>
      <c r="W64" s="110"/>
      <c r="X64" s="198"/>
      <c r="Y64" s="204"/>
      <c r="Z64" s="195">
        <v>10.58</v>
      </c>
      <c r="AA64" s="110"/>
      <c r="AB64" s="110"/>
      <c r="AC64" s="111">
        <v>11.04</v>
      </c>
      <c r="AD64" s="110"/>
      <c r="AE64" s="109"/>
      <c r="AF64" s="110"/>
      <c r="AG64" s="112"/>
      <c r="AH64" s="106"/>
      <c r="AI64" s="107"/>
      <c r="AJ64" s="104"/>
      <c r="AK64" s="105"/>
      <c r="AL64" s="105"/>
      <c r="AM64" s="201"/>
      <c r="AN64" s="205"/>
      <c r="AO64" s="49"/>
      <c r="AP64" s="26"/>
      <c r="AR64" s="225" t="str">
        <f t="shared" si="0"/>
        <v>-</v>
      </c>
    </row>
    <row r="65" spans="1:44" ht="15.6" customHeight="1" thickBot="1" x14ac:dyDescent="0.25">
      <c r="A65" s="45">
        <v>155</v>
      </c>
      <c r="B65" s="33" t="s">
        <v>9</v>
      </c>
      <c r="C65" s="100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  <c r="AF65" s="101"/>
      <c r="AG65" s="101"/>
      <c r="AH65" s="101"/>
      <c r="AI65" s="101"/>
      <c r="AJ65" s="101"/>
      <c r="AK65" s="101"/>
      <c r="AL65" s="101"/>
      <c r="AM65" s="102"/>
      <c r="AN65" s="103"/>
      <c r="AO65" s="51"/>
      <c r="AP65" s="27"/>
      <c r="AR65" s="225" t="str">
        <f t="shared" si="0"/>
        <v>-</v>
      </c>
    </row>
    <row r="66" spans="1:44" ht="15.6" customHeight="1" x14ac:dyDescent="0.2">
      <c r="A66" s="43"/>
      <c r="B66" s="29" t="s">
        <v>3</v>
      </c>
      <c r="C66" s="176"/>
      <c r="D66" s="81" t="s">
        <v>53</v>
      </c>
      <c r="E66" s="82" t="s">
        <v>53</v>
      </c>
      <c r="F66" s="81" t="s">
        <v>53</v>
      </c>
      <c r="G66" s="82" t="s">
        <v>53</v>
      </c>
      <c r="H66" s="81" t="s">
        <v>53</v>
      </c>
      <c r="I66" s="76" t="s">
        <v>53</v>
      </c>
      <c r="J66" s="77">
        <v>0</v>
      </c>
      <c r="K66" s="77">
        <v>0</v>
      </c>
      <c r="L66" s="177">
        <v>2</v>
      </c>
      <c r="M66" s="219"/>
      <c r="N66" s="84" t="s">
        <v>53</v>
      </c>
      <c r="O66" s="177">
        <v>0</v>
      </c>
      <c r="P66" s="177">
        <v>1</v>
      </c>
      <c r="Q66" s="177">
        <v>1</v>
      </c>
      <c r="R66" s="177" t="s">
        <v>53</v>
      </c>
      <c r="S66" s="177">
        <v>0</v>
      </c>
      <c r="T66" s="178" t="s">
        <v>53</v>
      </c>
      <c r="U66" s="177" t="s">
        <v>53</v>
      </c>
      <c r="V66" s="76" t="s">
        <v>53</v>
      </c>
      <c r="W66" s="77" t="s">
        <v>53</v>
      </c>
      <c r="X66" s="179" t="s">
        <v>53</v>
      </c>
      <c r="Y66" s="180" t="s">
        <v>53</v>
      </c>
      <c r="Z66" s="76">
        <v>4</v>
      </c>
      <c r="AA66" s="77">
        <v>7</v>
      </c>
      <c r="AB66" s="77">
        <v>4</v>
      </c>
      <c r="AC66" s="77">
        <v>0</v>
      </c>
      <c r="AD66" s="77">
        <v>1</v>
      </c>
      <c r="AE66" s="76" t="s">
        <v>53</v>
      </c>
      <c r="AF66" s="77" t="s">
        <v>53</v>
      </c>
      <c r="AG66" s="177">
        <v>14</v>
      </c>
      <c r="AH66" s="181">
        <v>3</v>
      </c>
      <c r="AI66" s="75">
        <v>8</v>
      </c>
      <c r="AJ66" s="182" t="s">
        <v>53</v>
      </c>
      <c r="AK66" s="73" t="s">
        <v>53</v>
      </c>
      <c r="AL66" s="73" t="s">
        <v>53</v>
      </c>
      <c r="AM66" s="183" t="s">
        <v>53</v>
      </c>
      <c r="AN66" s="184" t="s">
        <v>53</v>
      </c>
      <c r="AO66" s="47" t="s">
        <v>8</v>
      </c>
      <c r="AP66" s="24"/>
      <c r="AR66" s="225" t="str">
        <f t="shared" si="0"/>
        <v>-</v>
      </c>
    </row>
    <row r="67" spans="1:44" ht="15.6" customHeight="1" x14ac:dyDescent="0.2">
      <c r="A67" s="44">
        <v>11.31</v>
      </c>
      <c r="B67" s="30" t="s">
        <v>4</v>
      </c>
      <c r="C67" s="94" t="s">
        <v>53</v>
      </c>
      <c r="D67" s="93" t="s">
        <v>53</v>
      </c>
      <c r="E67" s="94" t="s">
        <v>53</v>
      </c>
      <c r="F67" s="93" t="s">
        <v>53</v>
      </c>
      <c r="G67" s="94" t="s">
        <v>53</v>
      </c>
      <c r="H67" s="93" t="s">
        <v>53</v>
      </c>
      <c r="I67" s="90">
        <v>4</v>
      </c>
      <c r="J67" s="91">
        <v>4</v>
      </c>
      <c r="K67" s="91">
        <v>5</v>
      </c>
      <c r="L67" s="185">
        <v>0</v>
      </c>
      <c r="M67" s="96" t="s">
        <v>53</v>
      </c>
      <c r="N67" s="186" t="s">
        <v>53</v>
      </c>
      <c r="O67" s="185">
        <v>0</v>
      </c>
      <c r="P67" s="185">
        <v>0</v>
      </c>
      <c r="Q67" s="185">
        <v>1</v>
      </c>
      <c r="R67" s="185" t="s">
        <v>53</v>
      </c>
      <c r="S67" s="185">
        <v>7</v>
      </c>
      <c r="T67" s="187"/>
      <c r="U67" s="185" t="s">
        <v>53</v>
      </c>
      <c r="V67" s="90" t="s">
        <v>53</v>
      </c>
      <c r="W67" s="188"/>
      <c r="X67" s="189" t="s">
        <v>53</v>
      </c>
      <c r="Y67" s="190"/>
      <c r="Z67" s="90">
        <v>5</v>
      </c>
      <c r="AA67" s="91">
        <v>14</v>
      </c>
      <c r="AB67" s="91">
        <v>5</v>
      </c>
      <c r="AC67" s="91">
        <v>1</v>
      </c>
      <c r="AD67" s="91">
        <v>0</v>
      </c>
      <c r="AE67" s="90" t="s">
        <v>53</v>
      </c>
      <c r="AF67" s="188"/>
      <c r="AG67" s="185">
        <v>0</v>
      </c>
      <c r="AH67" s="87">
        <v>0</v>
      </c>
      <c r="AI67" s="191"/>
      <c r="AJ67" s="85" t="s">
        <v>53</v>
      </c>
      <c r="AK67" s="86" t="s">
        <v>53</v>
      </c>
      <c r="AL67" s="86" t="s">
        <v>53</v>
      </c>
      <c r="AM67" s="192" t="s">
        <v>53</v>
      </c>
      <c r="AN67" s="193"/>
      <c r="AO67" s="48">
        <f>SUM(C67:AM67)</f>
        <v>46</v>
      </c>
      <c r="AP67" s="25"/>
      <c r="AR67" s="225" t="str">
        <f t="shared" si="0"/>
        <v>-</v>
      </c>
    </row>
    <row r="68" spans="1:44" ht="15.6" customHeight="1" x14ac:dyDescent="0.2">
      <c r="A68" s="228" t="s">
        <v>73</v>
      </c>
      <c r="B68" s="28" t="s">
        <v>5</v>
      </c>
      <c r="C68" s="63" t="s">
        <v>53</v>
      </c>
      <c r="D68" s="64" t="s">
        <v>53</v>
      </c>
      <c r="E68" s="63" t="s">
        <v>53</v>
      </c>
      <c r="F68" s="64" t="s">
        <v>53</v>
      </c>
      <c r="G68" s="63" t="s">
        <v>53</v>
      </c>
      <c r="H68" s="64" t="s">
        <v>53</v>
      </c>
      <c r="I68" s="40">
        <f>I67</f>
        <v>4</v>
      </c>
      <c r="J68" s="41">
        <f t="shared" ref="J68" si="81">I68-J66+J67</f>
        <v>8</v>
      </c>
      <c r="K68" s="41">
        <f t="shared" ref="K68" si="82">J68-K66+K67</f>
        <v>13</v>
      </c>
      <c r="L68" s="40">
        <f t="shared" ref="L68" si="83">K68-L66+L67</f>
        <v>11</v>
      </c>
      <c r="M68" s="70" t="s">
        <v>53</v>
      </c>
      <c r="N68" s="71" t="s">
        <v>53</v>
      </c>
      <c r="O68" s="40">
        <f>L68-O66+O67</f>
        <v>11</v>
      </c>
      <c r="P68" s="40">
        <f t="shared" ref="P68" si="84">O68-P66+P67</f>
        <v>10</v>
      </c>
      <c r="Q68" s="40">
        <f t="shared" ref="Q68" si="85">P68-Q66+Q67</f>
        <v>10</v>
      </c>
      <c r="R68" s="40" t="s">
        <v>53</v>
      </c>
      <c r="S68" s="40">
        <f>Q68-S66+S67</f>
        <v>17</v>
      </c>
      <c r="T68" s="52" t="s">
        <v>53</v>
      </c>
      <c r="U68" s="40" t="s">
        <v>53</v>
      </c>
      <c r="V68" s="40" t="s">
        <v>53</v>
      </c>
      <c r="W68" s="41" t="s">
        <v>53</v>
      </c>
      <c r="X68" s="175" t="s">
        <v>53</v>
      </c>
      <c r="Y68" s="173" t="s">
        <v>53</v>
      </c>
      <c r="Z68" s="40">
        <f>S68-Z66+Z67</f>
        <v>18</v>
      </c>
      <c r="AA68" s="41">
        <f t="shared" ref="AA68" si="86">Z68-AA66+AA67</f>
        <v>25</v>
      </c>
      <c r="AB68" s="41">
        <f t="shared" ref="AB68" si="87">AA68-AB66+AB67</f>
        <v>26</v>
      </c>
      <c r="AC68" s="41">
        <f t="shared" ref="AC68" si="88">AB68-AC66+AC67</f>
        <v>27</v>
      </c>
      <c r="AD68" s="41">
        <f t="shared" ref="AD68" si="89">AC68-AD66+AD67</f>
        <v>26</v>
      </c>
      <c r="AE68" s="40" t="s">
        <v>53</v>
      </c>
      <c r="AF68" s="41" t="s">
        <v>53</v>
      </c>
      <c r="AG68" s="40">
        <f>AD68-AG66+AG67</f>
        <v>12</v>
      </c>
      <c r="AH68" s="60">
        <f t="shared" ref="AH68" si="90">AG68-AH66+AH67</f>
        <v>9</v>
      </c>
      <c r="AI68" s="59">
        <f t="shared" ref="AI68" si="91">AH68-AI66+AI67</f>
        <v>1</v>
      </c>
      <c r="AJ68" s="56" t="s">
        <v>53</v>
      </c>
      <c r="AK68" s="55" t="s">
        <v>53</v>
      </c>
      <c r="AL68" s="55" t="s">
        <v>53</v>
      </c>
      <c r="AM68" s="55" t="s">
        <v>53</v>
      </c>
      <c r="AN68" s="222" t="s">
        <v>53</v>
      </c>
      <c r="AO68" s="49"/>
      <c r="AP68" s="39">
        <f>MAX(C68:AN68)</f>
        <v>27</v>
      </c>
      <c r="AR68" s="225">
        <f t="shared" si="0"/>
        <v>12</v>
      </c>
    </row>
    <row r="69" spans="1:44" ht="15.6" customHeight="1" x14ac:dyDescent="0.2">
      <c r="A69" s="229"/>
      <c r="B69" s="28" t="s">
        <v>6</v>
      </c>
      <c r="C69" s="113"/>
      <c r="D69" s="115"/>
      <c r="E69" s="194" t="s">
        <v>53</v>
      </c>
      <c r="F69" s="115"/>
      <c r="G69" s="113"/>
      <c r="H69" s="115"/>
      <c r="I69" s="195" t="s">
        <v>53</v>
      </c>
      <c r="J69" s="110"/>
      <c r="K69" s="110"/>
      <c r="L69" s="112"/>
      <c r="M69" s="116"/>
      <c r="N69" s="123"/>
      <c r="O69" s="112"/>
      <c r="P69" s="122">
        <v>11.37</v>
      </c>
      <c r="Q69" s="112"/>
      <c r="R69" s="112"/>
      <c r="S69" s="112"/>
      <c r="T69" s="197" t="s">
        <v>53</v>
      </c>
      <c r="U69" s="112"/>
      <c r="V69" s="109"/>
      <c r="W69" s="111" t="s">
        <v>53</v>
      </c>
      <c r="X69" s="198"/>
      <c r="Y69" s="199" t="s">
        <v>53</v>
      </c>
      <c r="Z69" s="195">
        <v>11.41</v>
      </c>
      <c r="AA69" s="110"/>
      <c r="AB69" s="110"/>
      <c r="AC69" s="111">
        <v>11.47</v>
      </c>
      <c r="AD69" s="110"/>
      <c r="AE69" s="109"/>
      <c r="AF69" s="111" t="s">
        <v>53</v>
      </c>
      <c r="AG69" s="112"/>
      <c r="AH69" s="106"/>
      <c r="AI69" s="200">
        <v>11.56</v>
      </c>
      <c r="AJ69" s="104"/>
      <c r="AK69" s="105"/>
      <c r="AL69" s="105"/>
      <c r="AM69" s="201"/>
      <c r="AN69" s="202" t="s">
        <v>53</v>
      </c>
      <c r="AO69" s="50">
        <v>0.25</v>
      </c>
      <c r="AP69" s="25"/>
      <c r="AR69" s="225" t="str">
        <f t="shared" si="0"/>
        <v>-</v>
      </c>
    </row>
    <row r="70" spans="1:44" ht="15.6" customHeight="1" x14ac:dyDescent="0.2">
      <c r="A70" s="229"/>
      <c r="B70" s="28" t="s">
        <v>7</v>
      </c>
      <c r="C70" s="194" t="s">
        <v>53</v>
      </c>
      <c r="D70" s="115"/>
      <c r="E70" s="194" t="s">
        <v>53</v>
      </c>
      <c r="F70" s="115"/>
      <c r="G70" s="113"/>
      <c r="H70" s="115"/>
      <c r="I70" s="195">
        <v>11.31</v>
      </c>
      <c r="J70" s="110"/>
      <c r="K70" s="110"/>
      <c r="L70" s="112"/>
      <c r="M70" s="196" t="s">
        <v>53</v>
      </c>
      <c r="N70" s="123"/>
      <c r="O70" s="112"/>
      <c r="P70" s="122">
        <v>11.37</v>
      </c>
      <c r="Q70" s="112"/>
      <c r="R70" s="112"/>
      <c r="S70" s="112"/>
      <c r="T70" s="203"/>
      <c r="U70" s="112"/>
      <c r="V70" s="109"/>
      <c r="W70" s="110"/>
      <c r="X70" s="198"/>
      <c r="Y70" s="204"/>
      <c r="Z70" s="195">
        <v>11.41</v>
      </c>
      <c r="AA70" s="110"/>
      <c r="AB70" s="110"/>
      <c r="AC70" s="111">
        <v>11.48</v>
      </c>
      <c r="AD70" s="110"/>
      <c r="AE70" s="109"/>
      <c r="AF70" s="110"/>
      <c r="AG70" s="112"/>
      <c r="AH70" s="106"/>
      <c r="AI70" s="107"/>
      <c r="AJ70" s="104"/>
      <c r="AK70" s="105"/>
      <c r="AL70" s="105"/>
      <c r="AM70" s="201"/>
      <c r="AN70" s="205"/>
      <c r="AO70" s="49"/>
      <c r="AP70" s="26"/>
      <c r="AR70" s="225" t="str">
        <f t="shared" ref="AR70:AR127" si="92">IF($B69="l. wsiad.",SUM(C69:E69,X70,IF(AH69="x",SUM(AK70,AL69,AM69),SUM(AG70,AH69))),"-")</f>
        <v>-</v>
      </c>
    </row>
    <row r="71" spans="1:44" ht="15.6" customHeight="1" thickBot="1" x14ac:dyDescent="0.25">
      <c r="A71" s="45">
        <v>155</v>
      </c>
      <c r="B71" s="33" t="s">
        <v>9</v>
      </c>
      <c r="C71" s="100" t="s">
        <v>91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2"/>
      <c r="AN71" s="103"/>
      <c r="AO71" s="51"/>
      <c r="AP71" s="27"/>
      <c r="AR71" s="225" t="str">
        <f t="shared" si="92"/>
        <v>-</v>
      </c>
    </row>
    <row r="72" spans="1:44" ht="15.6" customHeight="1" x14ac:dyDescent="0.2">
      <c r="A72" s="43"/>
      <c r="B72" s="29" t="s">
        <v>3</v>
      </c>
      <c r="C72" s="176"/>
      <c r="D72" s="81" t="s">
        <v>53</v>
      </c>
      <c r="E72" s="82" t="s">
        <v>53</v>
      </c>
      <c r="F72" s="81" t="s">
        <v>53</v>
      </c>
      <c r="G72" s="82" t="s">
        <v>53</v>
      </c>
      <c r="H72" s="81" t="s">
        <v>53</v>
      </c>
      <c r="I72" s="76" t="s">
        <v>53</v>
      </c>
      <c r="J72" s="77" t="s">
        <v>53</v>
      </c>
      <c r="K72" s="77" t="s">
        <v>53</v>
      </c>
      <c r="L72" s="177" t="s">
        <v>53</v>
      </c>
      <c r="M72" s="219"/>
      <c r="N72" s="84">
        <v>0</v>
      </c>
      <c r="O72" s="177" t="s">
        <v>53</v>
      </c>
      <c r="P72" s="177" t="s">
        <v>53</v>
      </c>
      <c r="Q72" s="177">
        <v>0</v>
      </c>
      <c r="R72" s="177" t="s">
        <v>53</v>
      </c>
      <c r="S72" s="177">
        <v>2</v>
      </c>
      <c r="T72" s="178" t="s">
        <v>53</v>
      </c>
      <c r="U72" s="177">
        <v>0</v>
      </c>
      <c r="V72" s="76">
        <v>0</v>
      </c>
      <c r="W72" s="77">
        <v>1</v>
      </c>
      <c r="X72" s="179" t="s">
        <v>53</v>
      </c>
      <c r="Y72" s="180" t="s">
        <v>53</v>
      </c>
      <c r="Z72" s="76" t="s">
        <v>53</v>
      </c>
      <c r="AA72" s="77" t="s">
        <v>53</v>
      </c>
      <c r="AB72" s="77" t="s">
        <v>53</v>
      </c>
      <c r="AC72" s="77" t="s">
        <v>53</v>
      </c>
      <c r="AD72" s="77" t="s">
        <v>53</v>
      </c>
      <c r="AE72" s="76" t="s">
        <v>53</v>
      </c>
      <c r="AF72" s="77" t="s">
        <v>53</v>
      </c>
      <c r="AG72" s="177" t="s">
        <v>53</v>
      </c>
      <c r="AH72" s="181" t="s">
        <v>53</v>
      </c>
      <c r="AI72" s="75" t="s">
        <v>53</v>
      </c>
      <c r="AJ72" s="182" t="s">
        <v>53</v>
      </c>
      <c r="AK72" s="73" t="s">
        <v>53</v>
      </c>
      <c r="AL72" s="73" t="s">
        <v>53</v>
      </c>
      <c r="AM72" s="183" t="s">
        <v>53</v>
      </c>
      <c r="AN72" s="184" t="s">
        <v>53</v>
      </c>
      <c r="AO72" s="47" t="s">
        <v>8</v>
      </c>
      <c r="AP72" s="24"/>
      <c r="AR72" s="225" t="str">
        <f t="shared" si="92"/>
        <v>-</v>
      </c>
    </row>
    <row r="73" spans="1:44" ht="15.6" customHeight="1" x14ac:dyDescent="0.2">
      <c r="A73" s="44">
        <v>13.05</v>
      </c>
      <c r="B73" s="30" t="s">
        <v>4</v>
      </c>
      <c r="C73" s="94" t="s">
        <v>53</v>
      </c>
      <c r="D73" s="93" t="s">
        <v>53</v>
      </c>
      <c r="E73" s="94" t="s">
        <v>53</v>
      </c>
      <c r="F73" s="93" t="s">
        <v>53</v>
      </c>
      <c r="G73" s="94" t="s">
        <v>53</v>
      </c>
      <c r="H73" s="93" t="s">
        <v>53</v>
      </c>
      <c r="I73" s="90" t="s">
        <v>53</v>
      </c>
      <c r="J73" s="91" t="s">
        <v>53</v>
      </c>
      <c r="K73" s="91" t="s">
        <v>53</v>
      </c>
      <c r="L73" s="185" t="s">
        <v>53</v>
      </c>
      <c r="M73" s="96">
        <v>2</v>
      </c>
      <c r="N73" s="186">
        <v>0</v>
      </c>
      <c r="O73" s="185" t="s">
        <v>53</v>
      </c>
      <c r="P73" s="185" t="s">
        <v>53</v>
      </c>
      <c r="Q73" s="185">
        <v>4</v>
      </c>
      <c r="R73" s="185" t="s">
        <v>53</v>
      </c>
      <c r="S73" s="185">
        <v>3</v>
      </c>
      <c r="T73" s="187"/>
      <c r="U73" s="185">
        <v>0</v>
      </c>
      <c r="V73" s="90">
        <v>0</v>
      </c>
      <c r="W73" s="188"/>
      <c r="X73" s="189" t="s">
        <v>53</v>
      </c>
      <c r="Y73" s="190"/>
      <c r="Z73" s="90" t="s">
        <v>53</v>
      </c>
      <c r="AA73" s="91" t="s">
        <v>53</v>
      </c>
      <c r="AB73" s="91" t="s">
        <v>53</v>
      </c>
      <c r="AC73" s="91" t="s">
        <v>53</v>
      </c>
      <c r="AD73" s="91" t="s">
        <v>53</v>
      </c>
      <c r="AE73" s="90" t="s">
        <v>53</v>
      </c>
      <c r="AF73" s="188"/>
      <c r="AG73" s="185" t="s">
        <v>53</v>
      </c>
      <c r="AH73" s="87" t="s">
        <v>53</v>
      </c>
      <c r="AI73" s="191"/>
      <c r="AJ73" s="85" t="s">
        <v>53</v>
      </c>
      <c r="AK73" s="86" t="s">
        <v>53</v>
      </c>
      <c r="AL73" s="86" t="s">
        <v>53</v>
      </c>
      <c r="AM73" s="192" t="s">
        <v>53</v>
      </c>
      <c r="AN73" s="193"/>
      <c r="AO73" s="48">
        <f>SUM(C73:AM73)</f>
        <v>9</v>
      </c>
      <c r="AP73" s="25"/>
      <c r="AR73" s="225" t="str">
        <f t="shared" si="92"/>
        <v>-</v>
      </c>
    </row>
    <row r="74" spans="1:44" ht="15.6" customHeight="1" x14ac:dyDescent="0.2">
      <c r="A74" s="228" t="s">
        <v>70</v>
      </c>
      <c r="B74" s="28" t="s">
        <v>5</v>
      </c>
      <c r="C74" s="63" t="s">
        <v>53</v>
      </c>
      <c r="D74" s="64" t="s">
        <v>53</v>
      </c>
      <c r="E74" s="63" t="s">
        <v>53</v>
      </c>
      <c r="F74" s="64" t="s">
        <v>53</v>
      </c>
      <c r="G74" s="63" t="s">
        <v>53</v>
      </c>
      <c r="H74" s="64" t="s">
        <v>53</v>
      </c>
      <c r="I74" s="40" t="s">
        <v>53</v>
      </c>
      <c r="J74" s="41" t="s">
        <v>53</v>
      </c>
      <c r="K74" s="41" t="s">
        <v>53</v>
      </c>
      <c r="L74" s="40" t="s">
        <v>53</v>
      </c>
      <c r="M74" s="70">
        <f t="shared" ref="M74" si="93">M73</f>
        <v>2</v>
      </c>
      <c r="N74" s="71">
        <f t="shared" ref="N74" si="94">M74-N72+N73</f>
        <v>2</v>
      </c>
      <c r="O74" s="40" t="s">
        <v>53</v>
      </c>
      <c r="P74" s="40" t="s">
        <v>53</v>
      </c>
      <c r="Q74" s="40">
        <f>N74-Q72+Q73</f>
        <v>6</v>
      </c>
      <c r="R74" s="40" t="s">
        <v>53</v>
      </c>
      <c r="S74" s="40">
        <f>Q74-S72+S73</f>
        <v>7</v>
      </c>
      <c r="T74" s="52" t="s">
        <v>53</v>
      </c>
      <c r="U74" s="40">
        <f>S74-U72+U73</f>
        <v>7</v>
      </c>
      <c r="V74" s="40">
        <f t="shared" ref="V74" si="95">U74-V72+V73</f>
        <v>7</v>
      </c>
      <c r="W74" s="41">
        <f t="shared" ref="W74" si="96">V74-W72+W73</f>
        <v>6</v>
      </c>
      <c r="X74" s="175" t="s">
        <v>53</v>
      </c>
      <c r="Y74" s="173" t="s">
        <v>53</v>
      </c>
      <c r="Z74" s="40" t="s">
        <v>53</v>
      </c>
      <c r="AA74" s="41" t="s">
        <v>53</v>
      </c>
      <c r="AB74" s="41" t="s">
        <v>53</v>
      </c>
      <c r="AC74" s="41" t="s">
        <v>53</v>
      </c>
      <c r="AD74" s="41" t="s">
        <v>53</v>
      </c>
      <c r="AE74" s="40" t="s">
        <v>53</v>
      </c>
      <c r="AF74" s="41" t="s">
        <v>53</v>
      </c>
      <c r="AG74" s="40" t="s">
        <v>53</v>
      </c>
      <c r="AH74" s="60" t="s">
        <v>53</v>
      </c>
      <c r="AI74" s="59" t="s">
        <v>53</v>
      </c>
      <c r="AJ74" s="56" t="s">
        <v>53</v>
      </c>
      <c r="AK74" s="55" t="s">
        <v>53</v>
      </c>
      <c r="AL74" s="55" t="s">
        <v>53</v>
      </c>
      <c r="AM74" s="55" t="s">
        <v>53</v>
      </c>
      <c r="AN74" s="222" t="s">
        <v>53</v>
      </c>
      <c r="AO74" s="49"/>
      <c r="AP74" s="39">
        <f>MAX(C74:AN74)</f>
        <v>7</v>
      </c>
      <c r="AR74" s="225">
        <f t="shared" si="92"/>
        <v>0</v>
      </c>
    </row>
    <row r="75" spans="1:44" ht="15.6" customHeight="1" x14ac:dyDescent="0.2">
      <c r="A75" s="229"/>
      <c r="B75" s="28" t="s">
        <v>6</v>
      </c>
      <c r="C75" s="113"/>
      <c r="D75" s="115"/>
      <c r="E75" s="194" t="s">
        <v>53</v>
      </c>
      <c r="F75" s="115"/>
      <c r="G75" s="113"/>
      <c r="H75" s="115"/>
      <c r="I75" s="195" t="s">
        <v>53</v>
      </c>
      <c r="J75" s="110"/>
      <c r="K75" s="110"/>
      <c r="L75" s="112"/>
      <c r="M75" s="116"/>
      <c r="N75" s="123"/>
      <c r="O75" s="112"/>
      <c r="P75" s="122" t="s">
        <v>53</v>
      </c>
      <c r="Q75" s="112"/>
      <c r="R75" s="112"/>
      <c r="S75" s="112"/>
      <c r="T75" s="197" t="s">
        <v>53</v>
      </c>
      <c r="U75" s="112"/>
      <c r="V75" s="109"/>
      <c r="W75" s="111">
        <v>13.11</v>
      </c>
      <c r="X75" s="198"/>
      <c r="Y75" s="199" t="s">
        <v>53</v>
      </c>
      <c r="Z75" s="195" t="s">
        <v>53</v>
      </c>
      <c r="AA75" s="110"/>
      <c r="AB75" s="110"/>
      <c r="AC75" s="111" t="s">
        <v>53</v>
      </c>
      <c r="AD75" s="110"/>
      <c r="AE75" s="109"/>
      <c r="AF75" s="111" t="s">
        <v>53</v>
      </c>
      <c r="AG75" s="112"/>
      <c r="AH75" s="106"/>
      <c r="AI75" s="200" t="s">
        <v>53</v>
      </c>
      <c r="AJ75" s="104"/>
      <c r="AK75" s="105"/>
      <c r="AL75" s="105"/>
      <c r="AM75" s="201"/>
      <c r="AN75" s="202" t="s">
        <v>53</v>
      </c>
      <c r="AO75" s="50">
        <v>0.06</v>
      </c>
      <c r="AP75" s="25"/>
      <c r="AR75" s="225" t="str">
        <f t="shared" si="92"/>
        <v>-</v>
      </c>
    </row>
    <row r="76" spans="1:44" ht="15.6" customHeight="1" x14ac:dyDescent="0.2">
      <c r="A76" s="229"/>
      <c r="B76" s="28" t="s">
        <v>7</v>
      </c>
      <c r="C76" s="194" t="s">
        <v>53</v>
      </c>
      <c r="D76" s="115"/>
      <c r="E76" s="194" t="s">
        <v>53</v>
      </c>
      <c r="F76" s="115"/>
      <c r="G76" s="113"/>
      <c r="H76" s="115"/>
      <c r="I76" s="195" t="s">
        <v>53</v>
      </c>
      <c r="J76" s="110"/>
      <c r="K76" s="110"/>
      <c r="L76" s="112"/>
      <c r="M76" s="196">
        <v>13.05</v>
      </c>
      <c r="N76" s="123"/>
      <c r="O76" s="112"/>
      <c r="P76" s="122" t="s">
        <v>53</v>
      </c>
      <c r="Q76" s="112"/>
      <c r="R76" s="112"/>
      <c r="S76" s="112"/>
      <c r="T76" s="203"/>
      <c r="U76" s="112"/>
      <c r="V76" s="109"/>
      <c r="W76" s="110"/>
      <c r="X76" s="198"/>
      <c r="Y76" s="204"/>
      <c r="Z76" s="195" t="s">
        <v>53</v>
      </c>
      <c r="AA76" s="110"/>
      <c r="AB76" s="110"/>
      <c r="AC76" s="111" t="s">
        <v>53</v>
      </c>
      <c r="AD76" s="110"/>
      <c r="AE76" s="109"/>
      <c r="AF76" s="110"/>
      <c r="AG76" s="112"/>
      <c r="AH76" s="106"/>
      <c r="AI76" s="107"/>
      <c r="AJ76" s="104"/>
      <c r="AK76" s="105"/>
      <c r="AL76" s="105"/>
      <c r="AM76" s="201"/>
      <c r="AN76" s="205"/>
      <c r="AO76" s="49"/>
      <c r="AP76" s="26"/>
      <c r="AR76" s="225" t="str">
        <f t="shared" si="92"/>
        <v>-</v>
      </c>
    </row>
    <row r="77" spans="1:44" ht="15.6" customHeight="1" thickBot="1" x14ac:dyDescent="0.25">
      <c r="A77" s="45">
        <v>155</v>
      </c>
      <c r="B77" s="33" t="s">
        <v>9</v>
      </c>
      <c r="C77" s="100" t="s">
        <v>87</v>
      </c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  <c r="AA77" s="101"/>
      <c r="AB77" s="101"/>
      <c r="AC77" s="101"/>
      <c r="AD77" s="101"/>
      <c r="AE77" s="101"/>
      <c r="AF77" s="101"/>
      <c r="AG77" s="101"/>
      <c r="AH77" s="101"/>
      <c r="AI77" s="101"/>
      <c r="AJ77" s="101"/>
      <c r="AK77" s="101"/>
      <c r="AL77" s="101"/>
      <c r="AM77" s="102"/>
      <c r="AN77" s="103"/>
      <c r="AO77" s="51"/>
      <c r="AP77" s="27"/>
      <c r="AR77" s="225" t="str">
        <f t="shared" si="92"/>
        <v>-</v>
      </c>
    </row>
    <row r="78" spans="1:44" ht="15.6" customHeight="1" x14ac:dyDescent="0.2">
      <c r="A78" s="43"/>
      <c r="B78" s="29" t="s">
        <v>3</v>
      </c>
      <c r="C78" s="176"/>
      <c r="D78" s="81" t="s">
        <v>53</v>
      </c>
      <c r="E78" s="82" t="s">
        <v>53</v>
      </c>
      <c r="F78" s="81" t="s">
        <v>53</v>
      </c>
      <c r="G78" s="82" t="s">
        <v>53</v>
      </c>
      <c r="H78" s="81" t="s">
        <v>53</v>
      </c>
      <c r="I78" s="76" t="s">
        <v>53</v>
      </c>
      <c r="J78" s="77">
        <v>0</v>
      </c>
      <c r="K78" s="77">
        <v>0</v>
      </c>
      <c r="L78" s="177" t="s">
        <v>53</v>
      </c>
      <c r="M78" s="219"/>
      <c r="N78" s="84" t="s">
        <v>53</v>
      </c>
      <c r="O78" s="177" t="s">
        <v>53</v>
      </c>
      <c r="P78" s="177" t="s">
        <v>53</v>
      </c>
      <c r="Q78" s="177" t="s">
        <v>53</v>
      </c>
      <c r="R78" s="177" t="s">
        <v>53</v>
      </c>
      <c r="S78" s="177" t="s">
        <v>53</v>
      </c>
      <c r="T78" s="178" t="s">
        <v>53</v>
      </c>
      <c r="U78" s="177" t="s">
        <v>53</v>
      </c>
      <c r="V78" s="76" t="s">
        <v>53</v>
      </c>
      <c r="W78" s="77" t="s">
        <v>53</v>
      </c>
      <c r="X78" s="179" t="s">
        <v>53</v>
      </c>
      <c r="Y78" s="180" t="s">
        <v>53</v>
      </c>
      <c r="Z78" s="76">
        <v>0</v>
      </c>
      <c r="AA78" s="77">
        <v>6</v>
      </c>
      <c r="AB78" s="77">
        <v>6</v>
      </c>
      <c r="AC78" s="77">
        <v>5</v>
      </c>
      <c r="AD78" s="77">
        <v>1</v>
      </c>
      <c r="AE78" s="76">
        <v>6</v>
      </c>
      <c r="AF78" s="77">
        <v>9</v>
      </c>
      <c r="AG78" s="177" t="s">
        <v>53</v>
      </c>
      <c r="AH78" s="181" t="s">
        <v>53</v>
      </c>
      <c r="AI78" s="75" t="s">
        <v>53</v>
      </c>
      <c r="AJ78" s="182" t="s">
        <v>53</v>
      </c>
      <c r="AK78" s="73" t="s">
        <v>53</v>
      </c>
      <c r="AL78" s="73" t="s">
        <v>53</v>
      </c>
      <c r="AM78" s="183" t="s">
        <v>53</v>
      </c>
      <c r="AN78" s="184" t="s">
        <v>53</v>
      </c>
      <c r="AO78" s="47" t="s">
        <v>8</v>
      </c>
      <c r="AP78" s="24"/>
      <c r="AR78" s="225" t="str">
        <f t="shared" si="92"/>
        <v>-</v>
      </c>
    </row>
    <row r="79" spans="1:44" ht="15.6" customHeight="1" x14ac:dyDescent="0.2">
      <c r="A79" s="44">
        <v>13.12</v>
      </c>
      <c r="B79" s="30" t="s">
        <v>4</v>
      </c>
      <c r="C79" s="94" t="s">
        <v>53</v>
      </c>
      <c r="D79" s="93" t="s">
        <v>53</v>
      </c>
      <c r="E79" s="94" t="s">
        <v>53</v>
      </c>
      <c r="F79" s="93" t="s">
        <v>53</v>
      </c>
      <c r="G79" s="94" t="s">
        <v>53</v>
      </c>
      <c r="H79" s="93" t="s">
        <v>53</v>
      </c>
      <c r="I79" s="90">
        <v>1</v>
      </c>
      <c r="J79" s="91">
        <v>2</v>
      </c>
      <c r="K79" s="91">
        <v>2</v>
      </c>
      <c r="L79" s="185" t="s">
        <v>53</v>
      </c>
      <c r="M79" s="96" t="s">
        <v>53</v>
      </c>
      <c r="N79" s="186" t="s">
        <v>53</v>
      </c>
      <c r="O79" s="185" t="s">
        <v>53</v>
      </c>
      <c r="P79" s="185" t="s">
        <v>53</v>
      </c>
      <c r="Q79" s="185" t="s">
        <v>53</v>
      </c>
      <c r="R79" s="185" t="s">
        <v>53</v>
      </c>
      <c r="S79" s="185" t="s">
        <v>53</v>
      </c>
      <c r="T79" s="187"/>
      <c r="U79" s="185" t="s">
        <v>53</v>
      </c>
      <c r="V79" s="90" t="s">
        <v>53</v>
      </c>
      <c r="W79" s="188"/>
      <c r="X79" s="189" t="s">
        <v>53</v>
      </c>
      <c r="Y79" s="190"/>
      <c r="Z79" s="90">
        <v>8</v>
      </c>
      <c r="AA79" s="91">
        <v>8</v>
      </c>
      <c r="AB79" s="91">
        <v>6</v>
      </c>
      <c r="AC79" s="91">
        <v>0</v>
      </c>
      <c r="AD79" s="91">
        <v>0</v>
      </c>
      <c r="AE79" s="90">
        <v>0</v>
      </c>
      <c r="AF79" s="188"/>
      <c r="AG79" s="185" t="s">
        <v>53</v>
      </c>
      <c r="AH79" s="87" t="s">
        <v>53</v>
      </c>
      <c r="AI79" s="191"/>
      <c r="AJ79" s="85" t="s">
        <v>53</v>
      </c>
      <c r="AK79" s="86" t="s">
        <v>53</v>
      </c>
      <c r="AL79" s="86" t="s">
        <v>53</v>
      </c>
      <c r="AM79" s="192" t="s">
        <v>53</v>
      </c>
      <c r="AN79" s="193"/>
      <c r="AO79" s="48">
        <f>SUM(C79:AM79)</f>
        <v>27</v>
      </c>
      <c r="AP79" s="25"/>
      <c r="AR79" s="225" t="str">
        <f t="shared" si="92"/>
        <v>-</v>
      </c>
    </row>
    <row r="80" spans="1:44" ht="15.6" customHeight="1" x14ac:dyDescent="0.2">
      <c r="A80" s="228" t="s">
        <v>72</v>
      </c>
      <c r="B80" s="28" t="s">
        <v>5</v>
      </c>
      <c r="C80" s="63" t="s">
        <v>53</v>
      </c>
      <c r="D80" s="64" t="s">
        <v>53</v>
      </c>
      <c r="E80" s="63" t="s">
        <v>53</v>
      </c>
      <c r="F80" s="64" t="s">
        <v>53</v>
      </c>
      <c r="G80" s="63" t="s">
        <v>53</v>
      </c>
      <c r="H80" s="64" t="s">
        <v>53</v>
      </c>
      <c r="I80" s="40">
        <v>7</v>
      </c>
      <c r="J80" s="41">
        <f t="shared" ref="J80" si="97">I80-J78+J79</f>
        <v>9</v>
      </c>
      <c r="K80" s="41">
        <f t="shared" ref="K80" si="98">J80-K78+K79</f>
        <v>11</v>
      </c>
      <c r="L80" s="40" t="s">
        <v>53</v>
      </c>
      <c r="M80" s="70" t="s">
        <v>53</v>
      </c>
      <c r="N80" s="71" t="s">
        <v>53</v>
      </c>
      <c r="O80" s="40" t="s">
        <v>53</v>
      </c>
      <c r="P80" s="40" t="s">
        <v>53</v>
      </c>
      <c r="Q80" s="40" t="s">
        <v>53</v>
      </c>
      <c r="R80" s="40" t="s">
        <v>53</v>
      </c>
      <c r="S80" s="40" t="s">
        <v>53</v>
      </c>
      <c r="T80" s="52" t="s">
        <v>53</v>
      </c>
      <c r="U80" s="40" t="s">
        <v>53</v>
      </c>
      <c r="V80" s="40" t="s">
        <v>53</v>
      </c>
      <c r="W80" s="41" t="s">
        <v>53</v>
      </c>
      <c r="X80" s="175" t="s">
        <v>53</v>
      </c>
      <c r="Y80" s="173" t="s">
        <v>53</v>
      </c>
      <c r="Z80" s="40">
        <f>K80-Z78+Z79</f>
        <v>19</v>
      </c>
      <c r="AA80" s="41">
        <f t="shared" ref="AA80" si="99">Z80-AA78+AA79</f>
        <v>21</v>
      </c>
      <c r="AB80" s="41">
        <f t="shared" ref="AB80" si="100">AA80-AB78+AB79</f>
        <v>21</v>
      </c>
      <c r="AC80" s="41">
        <f t="shared" ref="AC80" si="101">AB80-AC78+AC79</f>
        <v>16</v>
      </c>
      <c r="AD80" s="41">
        <f t="shared" ref="AD80" si="102">AC80-AD78+AD79</f>
        <v>15</v>
      </c>
      <c r="AE80" s="40">
        <f t="shared" ref="AE80" si="103">AD80-AE78+AE79</f>
        <v>9</v>
      </c>
      <c r="AF80" s="41">
        <f t="shared" ref="AF80" si="104">AE80-AF78+AF79</f>
        <v>0</v>
      </c>
      <c r="AG80" s="40" t="s">
        <v>53</v>
      </c>
      <c r="AH80" s="60" t="s">
        <v>53</v>
      </c>
      <c r="AI80" s="59" t="s">
        <v>53</v>
      </c>
      <c r="AJ80" s="56" t="s">
        <v>53</v>
      </c>
      <c r="AK80" s="55" t="s">
        <v>53</v>
      </c>
      <c r="AL80" s="55" t="s">
        <v>53</v>
      </c>
      <c r="AM80" s="55" t="s">
        <v>53</v>
      </c>
      <c r="AN80" s="222" t="s">
        <v>53</v>
      </c>
      <c r="AO80" s="49"/>
      <c r="AP80" s="39">
        <f>MAX(C80:AN80)</f>
        <v>21</v>
      </c>
      <c r="AR80" s="225">
        <f t="shared" si="92"/>
        <v>0</v>
      </c>
    </row>
    <row r="81" spans="1:44" ht="15.6" customHeight="1" x14ac:dyDescent="0.2">
      <c r="A81" s="229"/>
      <c r="B81" s="28" t="s">
        <v>6</v>
      </c>
      <c r="C81" s="113"/>
      <c r="D81" s="115"/>
      <c r="E81" s="194" t="s">
        <v>53</v>
      </c>
      <c r="F81" s="115"/>
      <c r="G81" s="113"/>
      <c r="H81" s="115"/>
      <c r="I81" s="195" t="s">
        <v>53</v>
      </c>
      <c r="J81" s="110"/>
      <c r="K81" s="110"/>
      <c r="L81" s="112"/>
      <c r="M81" s="116"/>
      <c r="N81" s="123"/>
      <c r="O81" s="112"/>
      <c r="P81" s="122" t="s">
        <v>53</v>
      </c>
      <c r="Q81" s="112"/>
      <c r="R81" s="112"/>
      <c r="S81" s="112"/>
      <c r="T81" s="197" t="s">
        <v>53</v>
      </c>
      <c r="U81" s="112"/>
      <c r="V81" s="109"/>
      <c r="W81" s="111" t="s">
        <v>53</v>
      </c>
      <c r="X81" s="198"/>
      <c r="Y81" s="199" t="s">
        <v>53</v>
      </c>
      <c r="Z81" s="195">
        <v>13.19</v>
      </c>
      <c r="AA81" s="110"/>
      <c r="AB81" s="110"/>
      <c r="AC81" s="111">
        <v>13.26</v>
      </c>
      <c r="AD81" s="110"/>
      <c r="AE81" s="109"/>
      <c r="AF81" s="111">
        <v>13.3</v>
      </c>
      <c r="AG81" s="112"/>
      <c r="AH81" s="106"/>
      <c r="AI81" s="200" t="s">
        <v>53</v>
      </c>
      <c r="AJ81" s="104"/>
      <c r="AK81" s="105"/>
      <c r="AL81" s="105"/>
      <c r="AM81" s="201"/>
      <c r="AN81" s="202" t="s">
        <v>53</v>
      </c>
      <c r="AO81" s="50">
        <v>0.17</v>
      </c>
      <c r="AP81" s="25"/>
      <c r="AR81" s="225" t="str">
        <f t="shared" si="92"/>
        <v>-</v>
      </c>
    </row>
    <row r="82" spans="1:44" ht="15.6" customHeight="1" x14ac:dyDescent="0.2">
      <c r="A82" s="229"/>
      <c r="B82" s="28" t="s">
        <v>7</v>
      </c>
      <c r="C82" s="194" t="s">
        <v>53</v>
      </c>
      <c r="D82" s="115"/>
      <c r="E82" s="194" t="s">
        <v>53</v>
      </c>
      <c r="F82" s="115"/>
      <c r="G82" s="113"/>
      <c r="H82" s="115"/>
      <c r="I82" s="195">
        <v>13.13</v>
      </c>
      <c r="J82" s="110"/>
      <c r="K82" s="110"/>
      <c r="L82" s="112"/>
      <c r="M82" s="196" t="s">
        <v>53</v>
      </c>
      <c r="N82" s="123"/>
      <c r="O82" s="112"/>
      <c r="P82" s="122" t="s">
        <v>53</v>
      </c>
      <c r="Q82" s="112"/>
      <c r="R82" s="112"/>
      <c r="S82" s="112"/>
      <c r="T82" s="203"/>
      <c r="U82" s="112"/>
      <c r="V82" s="109"/>
      <c r="W82" s="110"/>
      <c r="X82" s="198"/>
      <c r="Y82" s="204"/>
      <c r="Z82" s="195">
        <v>13.19</v>
      </c>
      <c r="AA82" s="110"/>
      <c r="AB82" s="110"/>
      <c r="AC82" s="111">
        <v>13.26</v>
      </c>
      <c r="AD82" s="110"/>
      <c r="AE82" s="109"/>
      <c r="AF82" s="110"/>
      <c r="AG82" s="112"/>
      <c r="AH82" s="106"/>
      <c r="AI82" s="107"/>
      <c r="AJ82" s="104"/>
      <c r="AK82" s="105"/>
      <c r="AL82" s="105"/>
      <c r="AM82" s="201"/>
      <c r="AN82" s="205"/>
      <c r="AO82" s="49"/>
      <c r="AP82" s="26"/>
      <c r="AR82" s="225" t="str">
        <f t="shared" si="92"/>
        <v>-</v>
      </c>
    </row>
    <row r="83" spans="1:44" ht="15.6" customHeight="1" thickBot="1" x14ac:dyDescent="0.25">
      <c r="A83" s="45">
        <v>155</v>
      </c>
      <c r="B83" s="33" t="s">
        <v>9</v>
      </c>
      <c r="C83" s="100" t="s">
        <v>88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2"/>
      <c r="AN83" s="103"/>
      <c r="AO83" s="51"/>
      <c r="AP83" s="27"/>
      <c r="AR83" s="225" t="str">
        <f t="shared" si="92"/>
        <v>-</v>
      </c>
    </row>
    <row r="84" spans="1:44" ht="15.6" customHeight="1" x14ac:dyDescent="0.2">
      <c r="A84" s="43"/>
      <c r="B84" s="29" t="s">
        <v>3</v>
      </c>
      <c r="C84" s="176"/>
      <c r="D84" s="81" t="s">
        <v>53</v>
      </c>
      <c r="E84" s="82" t="s">
        <v>53</v>
      </c>
      <c r="F84" s="81" t="s">
        <v>53</v>
      </c>
      <c r="G84" s="82" t="s">
        <v>53</v>
      </c>
      <c r="H84" s="81" t="s">
        <v>53</v>
      </c>
      <c r="I84" s="76" t="s">
        <v>53</v>
      </c>
      <c r="J84" s="77">
        <v>0</v>
      </c>
      <c r="K84" s="77">
        <v>0</v>
      </c>
      <c r="L84" s="177" t="s">
        <v>53</v>
      </c>
      <c r="M84" s="219"/>
      <c r="N84" s="84" t="s">
        <v>53</v>
      </c>
      <c r="O84" s="177" t="s">
        <v>53</v>
      </c>
      <c r="P84" s="177" t="s">
        <v>53</v>
      </c>
      <c r="Q84" s="177" t="s">
        <v>53</v>
      </c>
      <c r="R84" s="177" t="s">
        <v>53</v>
      </c>
      <c r="S84" s="177" t="s">
        <v>53</v>
      </c>
      <c r="T84" s="178" t="s">
        <v>53</v>
      </c>
      <c r="U84" s="177" t="s">
        <v>53</v>
      </c>
      <c r="V84" s="76" t="s">
        <v>53</v>
      </c>
      <c r="W84" s="77" t="s">
        <v>53</v>
      </c>
      <c r="X84" s="179" t="s">
        <v>53</v>
      </c>
      <c r="Y84" s="180" t="s">
        <v>53</v>
      </c>
      <c r="Z84" s="76">
        <v>1</v>
      </c>
      <c r="AA84" s="77">
        <v>0</v>
      </c>
      <c r="AB84" s="77">
        <v>2</v>
      </c>
      <c r="AC84" s="77">
        <v>1</v>
      </c>
      <c r="AD84" s="77">
        <v>0</v>
      </c>
      <c r="AE84" s="76">
        <v>8</v>
      </c>
      <c r="AF84" s="77">
        <v>12</v>
      </c>
      <c r="AG84" s="177" t="s">
        <v>53</v>
      </c>
      <c r="AH84" s="181" t="s">
        <v>53</v>
      </c>
      <c r="AI84" s="75" t="s">
        <v>53</v>
      </c>
      <c r="AJ84" s="182" t="s">
        <v>53</v>
      </c>
      <c r="AK84" s="73" t="s">
        <v>53</v>
      </c>
      <c r="AL84" s="73" t="s">
        <v>53</v>
      </c>
      <c r="AM84" s="183" t="s">
        <v>53</v>
      </c>
      <c r="AN84" s="184" t="s">
        <v>53</v>
      </c>
      <c r="AO84" s="47" t="s">
        <v>8</v>
      </c>
      <c r="AP84" s="24"/>
      <c r="AR84" s="225" t="str">
        <f t="shared" si="92"/>
        <v>-</v>
      </c>
    </row>
    <row r="85" spans="1:44" ht="15.6" customHeight="1" x14ac:dyDescent="0.2">
      <c r="A85" s="44">
        <v>14.06</v>
      </c>
      <c r="B85" s="30" t="s">
        <v>4</v>
      </c>
      <c r="C85" s="94" t="s">
        <v>53</v>
      </c>
      <c r="D85" s="93" t="s">
        <v>53</v>
      </c>
      <c r="E85" s="94" t="s">
        <v>53</v>
      </c>
      <c r="F85" s="93" t="s">
        <v>53</v>
      </c>
      <c r="G85" s="94" t="s">
        <v>53</v>
      </c>
      <c r="H85" s="93" t="s">
        <v>53</v>
      </c>
      <c r="I85" s="90">
        <v>1</v>
      </c>
      <c r="J85" s="91">
        <v>0</v>
      </c>
      <c r="K85" s="91">
        <v>1</v>
      </c>
      <c r="L85" s="185" t="s">
        <v>53</v>
      </c>
      <c r="M85" s="96" t="s">
        <v>53</v>
      </c>
      <c r="N85" s="186" t="s">
        <v>53</v>
      </c>
      <c r="O85" s="185" t="s">
        <v>53</v>
      </c>
      <c r="P85" s="185" t="s">
        <v>53</v>
      </c>
      <c r="Q85" s="185" t="s">
        <v>53</v>
      </c>
      <c r="R85" s="185" t="s">
        <v>53</v>
      </c>
      <c r="S85" s="185" t="s">
        <v>53</v>
      </c>
      <c r="T85" s="187"/>
      <c r="U85" s="185" t="s">
        <v>53</v>
      </c>
      <c r="V85" s="90" t="s">
        <v>53</v>
      </c>
      <c r="W85" s="188"/>
      <c r="X85" s="189" t="s">
        <v>53</v>
      </c>
      <c r="Y85" s="190"/>
      <c r="Z85" s="90">
        <v>9</v>
      </c>
      <c r="AA85" s="91">
        <v>6</v>
      </c>
      <c r="AB85" s="91">
        <v>5</v>
      </c>
      <c r="AC85" s="91">
        <v>2</v>
      </c>
      <c r="AD85" s="91">
        <v>0</v>
      </c>
      <c r="AE85" s="90">
        <v>0</v>
      </c>
      <c r="AF85" s="188"/>
      <c r="AG85" s="185" t="s">
        <v>53</v>
      </c>
      <c r="AH85" s="87" t="s">
        <v>53</v>
      </c>
      <c r="AI85" s="191"/>
      <c r="AJ85" s="85" t="s">
        <v>53</v>
      </c>
      <c r="AK85" s="86" t="s">
        <v>53</v>
      </c>
      <c r="AL85" s="86" t="s">
        <v>53</v>
      </c>
      <c r="AM85" s="192" t="s">
        <v>53</v>
      </c>
      <c r="AN85" s="193"/>
      <c r="AO85" s="48">
        <f>SUM(C85:AM85)</f>
        <v>24</v>
      </c>
      <c r="AP85" s="25"/>
      <c r="AR85" s="225" t="str">
        <f t="shared" si="92"/>
        <v>-</v>
      </c>
    </row>
    <row r="86" spans="1:44" ht="15.6" customHeight="1" x14ac:dyDescent="0.2">
      <c r="A86" s="228" t="s">
        <v>72</v>
      </c>
      <c r="B86" s="28" t="s">
        <v>5</v>
      </c>
      <c r="C86" s="63" t="s">
        <v>53</v>
      </c>
      <c r="D86" s="64" t="s">
        <v>53</v>
      </c>
      <c r="E86" s="63" t="s">
        <v>53</v>
      </c>
      <c r="F86" s="64" t="s">
        <v>53</v>
      </c>
      <c r="G86" s="63" t="s">
        <v>53</v>
      </c>
      <c r="H86" s="64" t="s">
        <v>53</v>
      </c>
      <c r="I86" s="40">
        <f>I85</f>
        <v>1</v>
      </c>
      <c r="J86" s="41">
        <f t="shared" ref="J86" si="105">I86-J84+J85</f>
        <v>1</v>
      </c>
      <c r="K86" s="41">
        <f t="shared" ref="K86" si="106">J86-K84+K85</f>
        <v>2</v>
      </c>
      <c r="L86" s="40" t="s">
        <v>53</v>
      </c>
      <c r="M86" s="70" t="s">
        <v>53</v>
      </c>
      <c r="N86" s="71" t="s">
        <v>53</v>
      </c>
      <c r="O86" s="40" t="s">
        <v>53</v>
      </c>
      <c r="P86" s="40" t="s">
        <v>53</v>
      </c>
      <c r="Q86" s="40" t="s">
        <v>53</v>
      </c>
      <c r="R86" s="40" t="s">
        <v>53</v>
      </c>
      <c r="S86" s="40" t="s">
        <v>53</v>
      </c>
      <c r="T86" s="52" t="s">
        <v>53</v>
      </c>
      <c r="U86" s="40" t="s">
        <v>53</v>
      </c>
      <c r="V86" s="40" t="s">
        <v>53</v>
      </c>
      <c r="W86" s="41" t="s">
        <v>53</v>
      </c>
      <c r="X86" s="175" t="s">
        <v>53</v>
      </c>
      <c r="Y86" s="173" t="s">
        <v>53</v>
      </c>
      <c r="Z86" s="40">
        <f>K86-Z84+Z85</f>
        <v>10</v>
      </c>
      <c r="AA86" s="41">
        <f t="shared" ref="AA86" si="107">Z86-AA84+AA85</f>
        <v>16</v>
      </c>
      <c r="AB86" s="41">
        <f t="shared" ref="AB86" si="108">AA86-AB84+AB85</f>
        <v>19</v>
      </c>
      <c r="AC86" s="41">
        <f t="shared" ref="AC86" si="109">AB86-AC84+AC85</f>
        <v>20</v>
      </c>
      <c r="AD86" s="41">
        <f t="shared" ref="AD86" si="110">AC86-AD84+AD85</f>
        <v>20</v>
      </c>
      <c r="AE86" s="40">
        <f t="shared" ref="AE86" si="111">AD86-AE84+AE85</f>
        <v>12</v>
      </c>
      <c r="AF86" s="41">
        <f t="shared" ref="AF86" si="112">AE86-AF84+AF85</f>
        <v>0</v>
      </c>
      <c r="AG86" s="40" t="s">
        <v>53</v>
      </c>
      <c r="AH86" s="60" t="s">
        <v>53</v>
      </c>
      <c r="AI86" s="59" t="s">
        <v>53</v>
      </c>
      <c r="AJ86" s="56" t="s">
        <v>53</v>
      </c>
      <c r="AK86" s="55" t="s">
        <v>53</v>
      </c>
      <c r="AL86" s="55" t="s">
        <v>53</v>
      </c>
      <c r="AM86" s="55" t="s">
        <v>53</v>
      </c>
      <c r="AN86" s="222" t="s">
        <v>53</v>
      </c>
      <c r="AO86" s="49"/>
      <c r="AP86" s="39">
        <f>MAX(C86:AN86)</f>
        <v>20</v>
      </c>
      <c r="AR86" s="225">
        <f t="shared" si="92"/>
        <v>0</v>
      </c>
    </row>
    <row r="87" spans="1:44" ht="15.6" customHeight="1" x14ac:dyDescent="0.2">
      <c r="A87" s="229"/>
      <c r="B87" s="28" t="s">
        <v>6</v>
      </c>
      <c r="C87" s="113"/>
      <c r="D87" s="115"/>
      <c r="E87" s="194" t="s">
        <v>53</v>
      </c>
      <c r="F87" s="115"/>
      <c r="G87" s="113"/>
      <c r="H87" s="115"/>
      <c r="I87" s="195" t="s">
        <v>53</v>
      </c>
      <c r="J87" s="110"/>
      <c r="K87" s="110"/>
      <c r="L87" s="112"/>
      <c r="M87" s="116"/>
      <c r="N87" s="123"/>
      <c r="O87" s="112"/>
      <c r="P87" s="122" t="s">
        <v>53</v>
      </c>
      <c r="Q87" s="112"/>
      <c r="R87" s="112"/>
      <c r="S87" s="112"/>
      <c r="T87" s="197" t="s">
        <v>53</v>
      </c>
      <c r="U87" s="112"/>
      <c r="V87" s="109"/>
      <c r="W87" s="111" t="s">
        <v>53</v>
      </c>
      <c r="X87" s="198"/>
      <c r="Y87" s="199" t="s">
        <v>53</v>
      </c>
      <c r="Z87" s="195">
        <v>14.1</v>
      </c>
      <c r="AA87" s="110"/>
      <c r="AB87" s="110"/>
      <c r="AC87" s="111">
        <v>14.12</v>
      </c>
      <c r="AD87" s="110"/>
      <c r="AE87" s="109"/>
      <c r="AF87" s="111">
        <v>14.22</v>
      </c>
      <c r="AG87" s="112"/>
      <c r="AH87" s="106"/>
      <c r="AI87" s="200" t="s">
        <v>53</v>
      </c>
      <c r="AJ87" s="104"/>
      <c r="AK87" s="105"/>
      <c r="AL87" s="105"/>
      <c r="AM87" s="201"/>
      <c r="AN87" s="202" t="s">
        <v>53</v>
      </c>
      <c r="AO87" s="50">
        <v>0.16</v>
      </c>
      <c r="AP87" s="25"/>
      <c r="AR87" s="225" t="str">
        <f t="shared" si="92"/>
        <v>-</v>
      </c>
    </row>
    <row r="88" spans="1:44" ht="15.6" customHeight="1" x14ac:dyDescent="0.2">
      <c r="A88" s="229"/>
      <c r="B88" s="28" t="s">
        <v>7</v>
      </c>
      <c r="C88" s="194" t="s">
        <v>53</v>
      </c>
      <c r="D88" s="115"/>
      <c r="E88" s="194" t="s">
        <v>53</v>
      </c>
      <c r="F88" s="115"/>
      <c r="G88" s="113"/>
      <c r="H88" s="115"/>
      <c r="I88" s="195">
        <v>14.06</v>
      </c>
      <c r="J88" s="110"/>
      <c r="K88" s="110"/>
      <c r="L88" s="112"/>
      <c r="M88" s="196" t="s">
        <v>53</v>
      </c>
      <c r="N88" s="123"/>
      <c r="O88" s="112"/>
      <c r="P88" s="122" t="s">
        <v>53</v>
      </c>
      <c r="Q88" s="112"/>
      <c r="R88" s="112"/>
      <c r="S88" s="112"/>
      <c r="T88" s="203"/>
      <c r="U88" s="112"/>
      <c r="V88" s="109"/>
      <c r="W88" s="110"/>
      <c r="X88" s="198"/>
      <c r="Y88" s="204"/>
      <c r="Z88" s="195">
        <v>14.1</v>
      </c>
      <c r="AA88" s="110"/>
      <c r="AB88" s="110"/>
      <c r="AC88" s="111">
        <v>14.12</v>
      </c>
      <c r="AD88" s="110"/>
      <c r="AE88" s="109"/>
      <c r="AF88" s="110"/>
      <c r="AG88" s="112"/>
      <c r="AH88" s="106"/>
      <c r="AI88" s="107"/>
      <c r="AJ88" s="104"/>
      <c r="AK88" s="105"/>
      <c r="AL88" s="105"/>
      <c r="AM88" s="201"/>
      <c r="AN88" s="205"/>
      <c r="AO88" s="49"/>
      <c r="AP88" s="26"/>
      <c r="AR88" s="225" t="str">
        <f t="shared" si="92"/>
        <v>-</v>
      </c>
    </row>
    <row r="89" spans="1:44" ht="15.6" customHeight="1" thickBot="1" x14ac:dyDescent="0.25">
      <c r="A89" s="45">
        <v>155</v>
      </c>
      <c r="B89" s="33" t="s">
        <v>9</v>
      </c>
      <c r="C89" s="100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1"/>
      <c r="AJ89" s="101"/>
      <c r="AK89" s="101"/>
      <c r="AL89" s="101"/>
      <c r="AM89" s="102"/>
      <c r="AN89" s="103"/>
      <c r="AO89" s="51"/>
      <c r="AP89" s="27"/>
      <c r="AR89" s="225" t="str">
        <f t="shared" si="92"/>
        <v>-</v>
      </c>
    </row>
    <row r="90" spans="1:44" ht="15.6" customHeight="1" x14ac:dyDescent="0.2">
      <c r="A90" s="43"/>
      <c r="B90" s="29" t="s">
        <v>3</v>
      </c>
      <c r="C90" s="176"/>
      <c r="D90" s="81" t="s">
        <v>53</v>
      </c>
      <c r="E90" s="82" t="s">
        <v>53</v>
      </c>
      <c r="F90" s="81" t="s">
        <v>53</v>
      </c>
      <c r="G90" s="82" t="s">
        <v>53</v>
      </c>
      <c r="H90" s="81" t="s">
        <v>53</v>
      </c>
      <c r="I90" s="76" t="s">
        <v>53</v>
      </c>
      <c r="J90" s="77">
        <v>0</v>
      </c>
      <c r="K90" s="77">
        <v>0</v>
      </c>
      <c r="L90" s="177">
        <v>0</v>
      </c>
      <c r="M90" s="219"/>
      <c r="N90" s="84" t="s">
        <v>53</v>
      </c>
      <c r="O90" s="177">
        <v>0</v>
      </c>
      <c r="P90" s="177">
        <v>0</v>
      </c>
      <c r="Q90" s="177">
        <v>0</v>
      </c>
      <c r="R90" s="177" t="s">
        <v>53</v>
      </c>
      <c r="S90" s="177">
        <v>0</v>
      </c>
      <c r="T90" s="178" t="s">
        <v>53</v>
      </c>
      <c r="U90" s="177" t="s">
        <v>53</v>
      </c>
      <c r="V90" s="76" t="s">
        <v>53</v>
      </c>
      <c r="W90" s="77" t="s">
        <v>53</v>
      </c>
      <c r="X90" s="179" t="s">
        <v>53</v>
      </c>
      <c r="Y90" s="180" t="s">
        <v>53</v>
      </c>
      <c r="Z90" s="76">
        <v>0</v>
      </c>
      <c r="AA90" s="77">
        <v>0</v>
      </c>
      <c r="AB90" s="77">
        <v>1</v>
      </c>
      <c r="AC90" s="77">
        <v>1</v>
      </c>
      <c r="AD90" s="77">
        <v>1</v>
      </c>
      <c r="AE90" s="76">
        <v>6</v>
      </c>
      <c r="AF90" s="77">
        <v>9</v>
      </c>
      <c r="AG90" s="177" t="s">
        <v>53</v>
      </c>
      <c r="AH90" s="181" t="s">
        <v>53</v>
      </c>
      <c r="AI90" s="75" t="s">
        <v>53</v>
      </c>
      <c r="AJ90" s="182" t="s">
        <v>53</v>
      </c>
      <c r="AK90" s="73" t="s">
        <v>53</v>
      </c>
      <c r="AL90" s="73" t="s">
        <v>53</v>
      </c>
      <c r="AM90" s="183" t="s">
        <v>53</v>
      </c>
      <c r="AN90" s="184" t="s">
        <v>53</v>
      </c>
      <c r="AO90" s="47" t="s">
        <v>8</v>
      </c>
      <c r="AP90" s="24"/>
      <c r="AR90" s="225" t="str">
        <f t="shared" si="92"/>
        <v>-</v>
      </c>
    </row>
    <row r="91" spans="1:44" ht="15.6" customHeight="1" x14ac:dyDescent="0.2">
      <c r="A91" s="44">
        <v>14.44</v>
      </c>
      <c r="B91" s="30" t="s">
        <v>4</v>
      </c>
      <c r="C91" s="94" t="s">
        <v>53</v>
      </c>
      <c r="D91" s="93" t="s">
        <v>53</v>
      </c>
      <c r="E91" s="94" t="s">
        <v>53</v>
      </c>
      <c r="F91" s="93" t="s">
        <v>53</v>
      </c>
      <c r="G91" s="94" t="s">
        <v>53</v>
      </c>
      <c r="H91" s="93" t="s">
        <v>53</v>
      </c>
      <c r="I91" s="90">
        <v>0</v>
      </c>
      <c r="J91" s="91">
        <v>2</v>
      </c>
      <c r="K91" s="91">
        <v>1</v>
      </c>
      <c r="L91" s="185">
        <v>0</v>
      </c>
      <c r="M91" s="96" t="s">
        <v>53</v>
      </c>
      <c r="N91" s="186" t="s">
        <v>53</v>
      </c>
      <c r="O91" s="185">
        <v>0</v>
      </c>
      <c r="P91" s="185">
        <v>0</v>
      </c>
      <c r="Q91" s="185">
        <v>1</v>
      </c>
      <c r="R91" s="185" t="s">
        <v>53</v>
      </c>
      <c r="S91" s="185">
        <v>0</v>
      </c>
      <c r="T91" s="187"/>
      <c r="U91" s="185" t="s">
        <v>53</v>
      </c>
      <c r="V91" s="90" t="s">
        <v>53</v>
      </c>
      <c r="W91" s="188"/>
      <c r="X91" s="189" t="s">
        <v>53</v>
      </c>
      <c r="Y91" s="190"/>
      <c r="Z91" s="90">
        <v>8</v>
      </c>
      <c r="AA91" s="91">
        <v>1</v>
      </c>
      <c r="AB91" s="91">
        <v>5</v>
      </c>
      <c r="AC91" s="91">
        <v>0</v>
      </c>
      <c r="AD91" s="91">
        <v>0</v>
      </c>
      <c r="AE91" s="90">
        <v>0</v>
      </c>
      <c r="AF91" s="188"/>
      <c r="AG91" s="185" t="s">
        <v>53</v>
      </c>
      <c r="AH91" s="87" t="s">
        <v>53</v>
      </c>
      <c r="AI91" s="191"/>
      <c r="AJ91" s="85" t="s">
        <v>53</v>
      </c>
      <c r="AK91" s="86" t="s">
        <v>53</v>
      </c>
      <c r="AL91" s="86" t="s">
        <v>53</v>
      </c>
      <c r="AM91" s="192" t="s">
        <v>53</v>
      </c>
      <c r="AN91" s="193"/>
      <c r="AO91" s="48">
        <f>SUM(C91:AM91)</f>
        <v>18</v>
      </c>
      <c r="AP91" s="25"/>
      <c r="AR91" s="225" t="str">
        <f t="shared" si="92"/>
        <v>-</v>
      </c>
    </row>
    <row r="92" spans="1:44" ht="15.6" customHeight="1" x14ac:dyDescent="0.2">
      <c r="A92" s="228" t="s">
        <v>72</v>
      </c>
      <c r="B92" s="28" t="s">
        <v>5</v>
      </c>
      <c r="C92" s="63" t="s">
        <v>53</v>
      </c>
      <c r="D92" s="64" t="s">
        <v>53</v>
      </c>
      <c r="E92" s="63" t="s">
        <v>53</v>
      </c>
      <c r="F92" s="64" t="s">
        <v>53</v>
      </c>
      <c r="G92" s="63" t="s">
        <v>53</v>
      </c>
      <c r="H92" s="64" t="s">
        <v>53</v>
      </c>
      <c r="I92" s="40">
        <f>I91</f>
        <v>0</v>
      </c>
      <c r="J92" s="41">
        <f t="shared" ref="J92" si="113">I92-J90+J91</f>
        <v>2</v>
      </c>
      <c r="K92" s="41">
        <f t="shared" ref="K92" si="114">J92-K90+K91</f>
        <v>3</v>
      </c>
      <c r="L92" s="40">
        <f t="shared" ref="L92" si="115">K92-L90+L91</f>
        <v>3</v>
      </c>
      <c r="M92" s="70" t="s">
        <v>53</v>
      </c>
      <c r="N92" s="71" t="s">
        <v>53</v>
      </c>
      <c r="O92" s="40">
        <f>L92-O90+O91</f>
        <v>3</v>
      </c>
      <c r="P92" s="40">
        <f t="shared" ref="P92" si="116">O92-P90+P91</f>
        <v>3</v>
      </c>
      <c r="Q92" s="40">
        <f t="shared" ref="Q92" si="117">P92-Q90+Q91</f>
        <v>4</v>
      </c>
      <c r="R92" s="40" t="s">
        <v>53</v>
      </c>
      <c r="S92" s="40">
        <f>Q92-S90+S91</f>
        <v>4</v>
      </c>
      <c r="T92" s="52" t="s">
        <v>53</v>
      </c>
      <c r="U92" s="40" t="s">
        <v>53</v>
      </c>
      <c r="V92" s="40" t="s">
        <v>53</v>
      </c>
      <c r="W92" s="41" t="s">
        <v>53</v>
      </c>
      <c r="X92" s="175" t="s">
        <v>53</v>
      </c>
      <c r="Y92" s="173" t="s">
        <v>53</v>
      </c>
      <c r="Z92" s="40">
        <f>S92-Z90+Z91</f>
        <v>12</v>
      </c>
      <c r="AA92" s="41">
        <f t="shared" ref="AA92" si="118">Z92-AA90+AA91</f>
        <v>13</v>
      </c>
      <c r="AB92" s="41">
        <f t="shared" ref="AB92" si="119">AA92-AB90+AB91</f>
        <v>17</v>
      </c>
      <c r="AC92" s="41">
        <f t="shared" ref="AC92" si="120">AB92-AC90+AC91</f>
        <v>16</v>
      </c>
      <c r="AD92" s="41">
        <f t="shared" ref="AD92" si="121">AC92-AD90+AD91</f>
        <v>15</v>
      </c>
      <c r="AE92" s="40">
        <f t="shared" ref="AE92" si="122">AD92-AE90+AE91</f>
        <v>9</v>
      </c>
      <c r="AF92" s="41">
        <f t="shared" ref="AF92" si="123">AE92-AF90+AF91</f>
        <v>0</v>
      </c>
      <c r="AG92" s="40" t="s">
        <v>53</v>
      </c>
      <c r="AH92" s="60" t="s">
        <v>53</v>
      </c>
      <c r="AI92" s="59" t="s">
        <v>53</v>
      </c>
      <c r="AJ92" s="56" t="s">
        <v>53</v>
      </c>
      <c r="AK92" s="55" t="s">
        <v>53</v>
      </c>
      <c r="AL92" s="55" t="s">
        <v>53</v>
      </c>
      <c r="AM92" s="55" t="s">
        <v>53</v>
      </c>
      <c r="AN92" s="222" t="s">
        <v>53</v>
      </c>
      <c r="AO92" s="49"/>
      <c r="AP92" s="39">
        <f>MAX(C92:AN92)</f>
        <v>17</v>
      </c>
      <c r="AR92" s="225">
        <f t="shared" si="92"/>
        <v>0</v>
      </c>
    </row>
    <row r="93" spans="1:44" ht="15.6" customHeight="1" x14ac:dyDescent="0.2">
      <c r="A93" s="229"/>
      <c r="B93" s="28" t="s">
        <v>6</v>
      </c>
      <c r="C93" s="113"/>
      <c r="D93" s="115"/>
      <c r="E93" s="194" t="s">
        <v>53</v>
      </c>
      <c r="F93" s="115"/>
      <c r="G93" s="113"/>
      <c r="H93" s="115"/>
      <c r="I93" s="195" t="s">
        <v>53</v>
      </c>
      <c r="J93" s="110"/>
      <c r="K93" s="110"/>
      <c r="L93" s="112"/>
      <c r="M93" s="116"/>
      <c r="N93" s="123"/>
      <c r="O93" s="112"/>
      <c r="P93" s="122">
        <v>14.49</v>
      </c>
      <c r="Q93" s="112"/>
      <c r="R93" s="112"/>
      <c r="S93" s="112"/>
      <c r="T93" s="197" t="s">
        <v>53</v>
      </c>
      <c r="U93" s="112"/>
      <c r="V93" s="109"/>
      <c r="W93" s="111" t="s">
        <v>53</v>
      </c>
      <c r="X93" s="198"/>
      <c r="Y93" s="199" t="s">
        <v>53</v>
      </c>
      <c r="Z93" s="195">
        <v>14.54</v>
      </c>
      <c r="AA93" s="110"/>
      <c r="AB93" s="110"/>
      <c r="AC93" s="111">
        <v>14.59</v>
      </c>
      <c r="AD93" s="110"/>
      <c r="AE93" s="109"/>
      <c r="AF93" s="111">
        <v>15.05</v>
      </c>
      <c r="AG93" s="112"/>
      <c r="AH93" s="106"/>
      <c r="AI93" s="200" t="s">
        <v>53</v>
      </c>
      <c r="AJ93" s="104"/>
      <c r="AK93" s="105"/>
      <c r="AL93" s="105"/>
      <c r="AM93" s="201"/>
      <c r="AN93" s="202" t="s">
        <v>53</v>
      </c>
      <c r="AO93" s="50">
        <v>0.21</v>
      </c>
      <c r="AP93" s="25"/>
      <c r="AR93" s="225" t="str">
        <f t="shared" si="92"/>
        <v>-</v>
      </c>
    </row>
    <row r="94" spans="1:44" ht="15.6" customHeight="1" x14ac:dyDescent="0.2">
      <c r="A94" s="229"/>
      <c r="B94" s="28" t="s">
        <v>7</v>
      </c>
      <c r="C94" s="194" t="s">
        <v>53</v>
      </c>
      <c r="D94" s="115"/>
      <c r="E94" s="194" t="s">
        <v>53</v>
      </c>
      <c r="F94" s="115"/>
      <c r="G94" s="113"/>
      <c r="H94" s="115"/>
      <c r="I94" s="195">
        <v>14.44</v>
      </c>
      <c r="J94" s="110"/>
      <c r="K94" s="110"/>
      <c r="L94" s="112"/>
      <c r="M94" s="196" t="s">
        <v>53</v>
      </c>
      <c r="N94" s="123"/>
      <c r="O94" s="112"/>
      <c r="P94" s="122">
        <v>14.49</v>
      </c>
      <c r="Q94" s="112"/>
      <c r="R94" s="112"/>
      <c r="S94" s="112"/>
      <c r="T94" s="203"/>
      <c r="U94" s="112"/>
      <c r="V94" s="109"/>
      <c r="W94" s="110"/>
      <c r="X94" s="198"/>
      <c r="Y94" s="204"/>
      <c r="Z94" s="195">
        <v>14.54</v>
      </c>
      <c r="AA94" s="110"/>
      <c r="AB94" s="110"/>
      <c r="AC94" s="111">
        <v>15</v>
      </c>
      <c r="AD94" s="110"/>
      <c r="AE94" s="109"/>
      <c r="AF94" s="110"/>
      <c r="AG94" s="112"/>
      <c r="AH94" s="106"/>
      <c r="AI94" s="107"/>
      <c r="AJ94" s="104"/>
      <c r="AK94" s="105"/>
      <c r="AL94" s="105"/>
      <c r="AM94" s="201"/>
      <c r="AN94" s="205"/>
      <c r="AO94" s="49"/>
      <c r="AP94" s="26"/>
      <c r="AR94" s="225" t="str">
        <f t="shared" si="92"/>
        <v>-</v>
      </c>
    </row>
    <row r="95" spans="1:44" ht="15.6" customHeight="1" thickBot="1" x14ac:dyDescent="0.25">
      <c r="A95" s="45">
        <v>155</v>
      </c>
      <c r="B95" s="33" t="s">
        <v>9</v>
      </c>
      <c r="C95" s="100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  <c r="AE95" s="101"/>
      <c r="AF95" s="101"/>
      <c r="AG95" s="101"/>
      <c r="AH95" s="101"/>
      <c r="AI95" s="101"/>
      <c r="AJ95" s="101"/>
      <c r="AK95" s="101"/>
      <c r="AL95" s="101"/>
      <c r="AM95" s="102"/>
      <c r="AN95" s="103"/>
      <c r="AO95" s="51"/>
      <c r="AP95" s="27"/>
      <c r="AR95" s="225" t="str">
        <f t="shared" si="92"/>
        <v>-</v>
      </c>
    </row>
    <row r="96" spans="1:44" ht="15.6" customHeight="1" x14ac:dyDescent="0.2">
      <c r="A96" s="43"/>
      <c r="B96" s="29" t="s">
        <v>3</v>
      </c>
      <c r="C96" s="176"/>
      <c r="D96" s="81" t="s">
        <v>53</v>
      </c>
      <c r="E96" s="82" t="s">
        <v>53</v>
      </c>
      <c r="F96" s="81" t="s">
        <v>53</v>
      </c>
      <c r="G96" s="82" t="s">
        <v>53</v>
      </c>
      <c r="H96" s="81" t="s">
        <v>53</v>
      </c>
      <c r="I96" s="76" t="s">
        <v>53</v>
      </c>
      <c r="J96" s="77">
        <v>0</v>
      </c>
      <c r="K96" s="77">
        <v>0</v>
      </c>
      <c r="L96" s="177" t="s">
        <v>53</v>
      </c>
      <c r="M96" s="219"/>
      <c r="N96" s="84" t="s">
        <v>53</v>
      </c>
      <c r="O96" s="177" t="s">
        <v>53</v>
      </c>
      <c r="P96" s="177" t="s">
        <v>53</v>
      </c>
      <c r="Q96" s="177" t="s">
        <v>53</v>
      </c>
      <c r="R96" s="177" t="s">
        <v>53</v>
      </c>
      <c r="S96" s="177" t="s">
        <v>53</v>
      </c>
      <c r="T96" s="178" t="s">
        <v>53</v>
      </c>
      <c r="U96" s="177" t="s">
        <v>53</v>
      </c>
      <c r="V96" s="76" t="s">
        <v>53</v>
      </c>
      <c r="W96" s="77" t="s">
        <v>53</v>
      </c>
      <c r="X96" s="179" t="s">
        <v>53</v>
      </c>
      <c r="Y96" s="180" t="s">
        <v>53</v>
      </c>
      <c r="Z96" s="76">
        <v>1</v>
      </c>
      <c r="AA96" s="77">
        <v>2</v>
      </c>
      <c r="AB96" s="77">
        <v>2</v>
      </c>
      <c r="AC96" s="77">
        <v>0</v>
      </c>
      <c r="AD96" s="77">
        <v>0</v>
      </c>
      <c r="AE96" s="76">
        <v>1</v>
      </c>
      <c r="AF96" s="77">
        <v>9</v>
      </c>
      <c r="AG96" s="177" t="s">
        <v>53</v>
      </c>
      <c r="AH96" s="181" t="s">
        <v>53</v>
      </c>
      <c r="AI96" s="75" t="s">
        <v>53</v>
      </c>
      <c r="AJ96" s="182" t="s">
        <v>53</v>
      </c>
      <c r="AK96" s="73" t="s">
        <v>53</v>
      </c>
      <c r="AL96" s="73" t="s">
        <v>53</v>
      </c>
      <c r="AM96" s="183" t="s">
        <v>53</v>
      </c>
      <c r="AN96" s="184" t="s">
        <v>53</v>
      </c>
      <c r="AO96" s="47" t="s">
        <v>8</v>
      </c>
      <c r="AP96" s="24"/>
      <c r="AR96" s="225" t="str">
        <f t="shared" si="92"/>
        <v>-</v>
      </c>
    </row>
    <row r="97" spans="1:44" ht="15.6" customHeight="1" x14ac:dyDescent="0.2">
      <c r="A97" s="44">
        <v>15.38</v>
      </c>
      <c r="B97" s="30" t="s">
        <v>4</v>
      </c>
      <c r="C97" s="94" t="s">
        <v>53</v>
      </c>
      <c r="D97" s="93" t="s">
        <v>53</v>
      </c>
      <c r="E97" s="94" t="s">
        <v>53</v>
      </c>
      <c r="F97" s="93" t="s">
        <v>53</v>
      </c>
      <c r="G97" s="94" t="s">
        <v>53</v>
      </c>
      <c r="H97" s="93" t="s">
        <v>53</v>
      </c>
      <c r="I97" s="90">
        <v>0</v>
      </c>
      <c r="J97" s="91">
        <v>2</v>
      </c>
      <c r="K97" s="91">
        <v>2</v>
      </c>
      <c r="L97" s="185" t="s">
        <v>53</v>
      </c>
      <c r="M97" s="96" t="s">
        <v>53</v>
      </c>
      <c r="N97" s="186" t="s">
        <v>53</v>
      </c>
      <c r="O97" s="185" t="s">
        <v>53</v>
      </c>
      <c r="P97" s="185" t="s">
        <v>53</v>
      </c>
      <c r="Q97" s="185" t="s">
        <v>53</v>
      </c>
      <c r="R97" s="185" t="s">
        <v>53</v>
      </c>
      <c r="S97" s="185" t="s">
        <v>53</v>
      </c>
      <c r="T97" s="187"/>
      <c r="U97" s="185" t="s">
        <v>53</v>
      </c>
      <c r="V97" s="90" t="s">
        <v>53</v>
      </c>
      <c r="W97" s="188"/>
      <c r="X97" s="189" t="s">
        <v>53</v>
      </c>
      <c r="Y97" s="190"/>
      <c r="Z97" s="90">
        <v>1</v>
      </c>
      <c r="AA97" s="91">
        <v>2</v>
      </c>
      <c r="AB97" s="91">
        <v>7</v>
      </c>
      <c r="AC97" s="91">
        <v>0</v>
      </c>
      <c r="AD97" s="91">
        <v>0</v>
      </c>
      <c r="AE97" s="90">
        <v>0</v>
      </c>
      <c r="AF97" s="188"/>
      <c r="AG97" s="185" t="s">
        <v>53</v>
      </c>
      <c r="AH97" s="87" t="s">
        <v>53</v>
      </c>
      <c r="AI97" s="191"/>
      <c r="AJ97" s="85" t="s">
        <v>53</v>
      </c>
      <c r="AK97" s="86" t="s">
        <v>53</v>
      </c>
      <c r="AL97" s="86" t="s">
        <v>53</v>
      </c>
      <c r="AM97" s="192" t="s">
        <v>53</v>
      </c>
      <c r="AN97" s="193"/>
      <c r="AO97" s="48">
        <f>SUM(C97:AM97)</f>
        <v>14</v>
      </c>
      <c r="AP97" s="25"/>
      <c r="AR97" s="225" t="str">
        <f t="shared" si="92"/>
        <v>-</v>
      </c>
    </row>
    <row r="98" spans="1:44" ht="15.6" customHeight="1" x14ac:dyDescent="0.2">
      <c r="A98" s="228" t="s">
        <v>72</v>
      </c>
      <c r="B98" s="28" t="s">
        <v>5</v>
      </c>
      <c r="C98" s="63" t="s">
        <v>53</v>
      </c>
      <c r="D98" s="64" t="s">
        <v>53</v>
      </c>
      <c r="E98" s="63" t="s">
        <v>53</v>
      </c>
      <c r="F98" s="64" t="s">
        <v>53</v>
      </c>
      <c r="G98" s="63" t="s">
        <v>53</v>
      </c>
      <c r="H98" s="64" t="s">
        <v>53</v>
      </c>
      <c r="I98" s="40">
        <v>1</v>
      </c>
      <c r="J98" s="41">
        <f t="shared" ref="J98" si="124">I98-J96+J97</f>
        <v>3</v>
      </c>
      <c r="K98" s="41">
        <f t="shared" ref="K98" si="125">J98-K96+K97</f>
        <v>5</v>
      </c>
      <c r="L98" s="40" t="s">
        <v>53</v>
      </c>
      <c r="M98" s="70" t="s">
        <v>53</v>
      </c>
      <c r="N98" s="71" t="s">
        <v>53</v>
      </c>
      <c r="O98" s="40" t="s">
        <v>53</v>
      </c>
      <c r="P98" s="40" t="s">
        <v>53</v>
      </c>
      <c r="Q98" s="40" t="s">
        <v>53</v>
      </c>
      <c r="R98" s="40" t="s">
        <v>53</v>
      </c>
      <c r="S98" s="40" t="s">
        <v>53</v>
      </c>
      <c r="T98" s="52" t="s">
        <v>53</v>
      </c>
      <c r="U98" s="40" t="s">
        <v>53</v>
      </c>
      <c r="V98" s="40" t="s">
        <v>53</v>
      </c>
      <c r="W98" s="41" t="s">
        <v>53</v>
      </c>
      <c r="X98" s="175" t="s">
        <v>53</v>
      </c>
      <c r="Y98" s="173" t="s">
        <v>53</v>
      </c>
      <c r="Z98" s="40">
        <f>K98-Z96+Z97</f>
        <v>5</v>
      </c>
      <c r="AA98" s="41">
        <f t="shared" ref="AA98" si="126">Z98-AA96+AA97</f>
        <v>5</v>
      </c>
      <c r="AB98" s="41">
        <f t="shared" ref="AB98" si="127">AA98-AB96+AB97</f>
        <v>10</v>
      </c>
      <c r="AC98" s="41">
        <f t="shared" ref="AC98" si="128">AB98-AC96+AC97</f>
        <v>10</v>
      </c>
      <c r="AD98" s="41">
        <f t="shared" ref="AD98" si="129">AC98-AD96+AD97</f>
        <v>10</v>
      </c>
      <c r="AE98" s="40">
        <f t="shared" ref="AE98" si="130">AD98-AE96+AE97</f>
        <v>9</v>
      </c>
      <c r="AF98" s="41">
        <f t="shared" ref="AF98" si="131">AE98-AF96+AF97</f>
        <v>0</v>
      </c>
      <c r="AG98" s="40" t="s">
        <v>53</v>
      </c>
      <c r="AH98" s="60" t="s">
        <v>53</v>
      </c>
      <c r="AI98" s="59" t="s">
        <v>53</v>
      </c>
      <c r="AJ98" s="56" t="s">
        <v>53</v>
      </c>
      <c r="AK98" s="55" t="s">
        <v>53</v>
      </c>
      <c r="AL98" s="55" t="s">
        <v>53</v>
      </c>
      <c r="AM98" s="55" t="s">
        <v>53</v>
      </c>
      <c r="AN98" s="222" t="s">
        <v>53</v>
      </c>
      <c r="AO98" s="49"/>
      <c r="AP98" s="39">
        <f>MAX(C98:AN98)</f>
        <v>10</v>
      </c>
      <c r="AR98" s="225">
        <f t="shared" si="92"/>
        <v>0</v>
      </c>
    </row>
    <row r="99" spans="1:44" ht="15.6" customHeight="1" x14ac:dyDescent="0.2">
      <c r="A99" s="229"/>
      <c r="B99" s="28" t="s">
        <v>6</v>
      </c>
      <c r="C99" s="113"/>
      <c r="D99" s="115"/>
      <c r="E99" s="194" t="s">
        <v>53</v>
      </c>
      <c r="F99" s="115"/>
      <c r="G99" s="113"/>
      <c r="H99" s="115"/>
      <c r="I99" s="195" t="s">
        <v>53</v>
      </c>
      <c r="J99" s="110"/>
      <c r="K99" s="110"/>
      <c r="L99" s="112"/>
      <c r="M99" s="116"/>
      <c r="N99" s="123"/>
      <c r="O99" s="112"/>
      <c r="P99" s="122" t="s">
        <v>53</v>
      </c>
      <c r="Q99" s="112"/>
      <c r="R99" s="112"/>
      <c r="S99" s="112"/>
      <c r="T99" s="197" t="s">
        <v>53</v>
      </c>
      <c r="U99" s="112"/>
      <c r="V99" s="109"/>
      <c r="W99" s="111" t="s">
        <v>53</v>
      </c>
      <c r="X99" s="198"/>
      <c r="Y99" s="199" t="s">
        <v>53</v>
      </c>
      <c r="Z99" s="195">
        <v>15.48</v>
      </c>
      <c r="AA99" s="110"/>
      <c r="AB99" s="110"/>
      <c r="AC99" s="111">
        <v>15.54</v>
      </c>
      <c r="AD99" s="110"/>
      <c r="AE99" s="109"/>
      <c r="AF99" s="111">
        <v>15.58</v>
      </c>
      <c r="AG99" s="112"/>
      <c r="AH99" s="106"/>
      <c r="AI99" s="200" t="s">
        <v>53</v>
      </c>
      <c r="AJ99" s="104"/>
      <c r="AK99" s="105"/>
      <c r="AL99" s="105"/>
      <c r="AM99" s="201"/>
      <c r="AN99" s="202" t="s">
        <v>53</v>
      </c>
      <c r="AO99" s="50">
        <v>0.19</v>
      </c>
      <c r="AP99" s="25"/>
      <c r="AR99" s="225" t="str">
        <f t="shared" si="92"/>
        <v>-</v>
      </c>
    </row>
    <row r="100" spans="1:44" ht="15.6" customHeight="1" x14ac:dyDescent="0.2">
      <c r="A100" s="229"/>
      <c r="B100" s="28" t="s">
        <v>7</v>
      </c>
      <c r="C100" s="194" t="s">
        <v>53</v>
      </c>
      <c r="D100" s="115"/>
      <c r="E100" s="194" t="s">
        <v>53</v>
      </c>
      <c r="F100" s="115"/>
      <c r="G100" s="113"/>
      <c r="H100" s="115"/>
      <c r="I100" s="195">
        <v>15.39</v>
      </c>
      <c r="J100" s="110"/>
      <c r="K100" s="110"/>
      <c r="L100" s="112"/>
      <c r="M100" s="196" t="s">
        <v>53</v>
      </c>
      <c r="N100" s="123"/>
      <c r="O100" s="112"/>
      <c r="P100" s="122" t="s">
        <v>53</v>
      </c>
      <c r="Q100" s="112"/>
      <c r="R100" s="112"/>
      <c r="S100" s="112"/>
      <c r="T100" s="203"/>
      <c r="U100" s="112"/>
      <c r="V100" s="109"/>
      <c r="W100" s="110"/>
      <c r="X100" s="198"/>
      <c r="Y100" s="204"/>
      <c r="Z100" s="195">
        <v>15.48</v>
      </c>
      <c r="AA100" s="110"/>
      <c r="AB100" s="110"/>
      <c r="AC100" s="111">
        <v>15.54</v>
      </c>
      <c r="AD100" s="110"/>
      <c r="AE100" s="109"/>
      <c r="AF100" s="110"/>
      <c r="AG100" s="112"/>
      <c r="AH100" s="106"/>
      <c r="AI100" s="107"/>
      <c r="AJ100" s="104"/>
      <c r="AK100" s="105"/>
      <c r="AL100" s="105"/>
      <c r="AM100" s="201"/>
      <c r="AN100" s="205"/>
      <c r="AO100" s="49"/>
      <c r="AP100" s="26"/>
      <c r="AR100" s="225" t="str">
        <f t="shared" si="92"/>
        <v>-</v>
      </c>
    </row>
    <row r="101" spans="1:44" ht="15.6" customHeight="1" thickBot="1" x14ac:dyDescent="0.25">
      <c r="A101" s="45">
        <v>155</v>
      </c>
      <c r="B101" s="33" t="s">
        <v>9</v>
      </c>
      <c r="C101" s="100" t="s">
        <v>92</v>
      </c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  <c r="AI101" s="101"/>
      <c r="AJ101" s="101"/>
      <c r="AK101" s="101"/>
      <c r="AL101" s="101"/>
      <c r="AM101" s="102"/>
      <c r="AN101" s="103"/>
      <c r="AO101" s="51"/>
      <c r="AP101" s="27"/>
      <c r="AR101" s="225" t="str">
        <f t="shared" si="92"/>
        <v>-</v>
      </c>
    </row>
    <row r="102" spans="1:44" ht="15.6" customHeight="1" x14ac:dyDescent="0.2">
      <c r="A102" s="43"/>
      <c r="B102" s="29" t="s">
        <v>3</v>
      </c>
      <c r="C102" s="176"/>
      <c r="D102" s="81" t="s">
        <v>53</v>
      </c>
      <c r="E102" s="82" t="s">
        <v>53</v>
      </c>
      <c r="F102" s="81" t="s">
        <v>53</v>
      </c>
      <c r="G102" s="82" t="s">
        <v>53</v>
      </c>
      <c r="H102" s="81" t="s">
        <v>53</v>
      </c>
      <c r="I102" s="76" t="s">
        <v>53</v>
      </c>
      <c r="J102" s="77">
        <v>0</v>
      </c>
      <c r="K102" s="77">
        <v>0</v>
      </c>
      <c r="L102" s="177">
        <v>0</v>
      </c>
      <c r="M102" s="219"/>
      <c r="N102" s="84" t="s">
        <v>53</v>
      </c>
      <c r="O102" s="177">
        <v>0</v>
      </c>
      <c r="P102" s="177">
        <v>0</v>
      </c>
      <c r="Q102" s="177">
        <v>0</v>
      </c>
      <c r="R102" s="177" t="s">
        <v>53</v>
      </c>
      <c r="S102" s="177">
        <v>0</v>
      </c>
      <c r="T102" s="178" t="s">
        <v>53</v>
      </c>
      <c r="U102" s="177" t="s">
        <v>53</v>
      </c>
      <c r="V102" s="76" t="s">
        <v>53</v>
      </c>
      <c r="W102" s="77" t="s">
        <v>53</v>
      </c>
      <c r="X102" s="179" t="s">
        <v>53</v>
      </c>
      <c r="Y102" s="180" t="s">
        <v>53</v>
      </c>
      <c r="Z102" s="76">
        <v>0</v>
      </c>
      <c r="AA102" s="77">
        <v>0</v>
      </c>
      <c r="AB102" s="77">
        <v>0</v>
      </c>
      <c r="AC102" s="77">
        <v>0</v>
      </c>
      <c r="AD102" s="77">
        <v>0</v>
      </c>
      <c r="AE102" s="76" t="s">
        <v>53</v>
      </c>
      <c r="AF102" s="77" t="s">
        <v>53</v>
      </c>
      <c r="AG102" s="177">
        <v>1</v>
      </c>
      <c r="AH102" s="181" t="s">
        <v>53</v>
      </c>
      <c r="AI102" s="75" t="s">
        <v>53</v>
      </c>
      <c r="AJ102" s="182">
        <v>5</v>
      </c>
      <c r="AK102" s="73">
        <v>0</v>
      </c>
      <c r="AL102" s="73">
        <v>0</v>
      </c>
      <c r="AM102" s="183">
        <v>4</v>
      </c>
      <c r="AN102" s="184">
        <v>10</v>
      </c>
      <c r="AO102" s="47" t="s">
        <v>8</v>
      </c>
      <c r="AP102" s="24"/>
      <c r="AR102" s="225" t="str">
        <f t="shared" si="92"/>
        <v>-</v>
      </c>
    </row>
    <row r="103" spans="1:44" ht="15.6" customHeight="1" x14ac:dyDescent="0.2">
      <c r="A103" s="44">
        <v>16.12</v>
      </c>
      <c r="B103" s="30" t="s">
        <v>4</v>
      </c>
      <c r="C103" s="94" t="s">
        <v>53</v>
      </c>
      <c r="D103" s="93" t="s">
        <v>53</v>
      </c>
      <c r="E103" s="94" t="s">
        <v>53</v>
      </c>
      <c r="F103" s="93" t="s">
        <v>53</v>
      </c>
      <c r="G103" s="94" t="s">
        <v>53</v>
      </c>
      <c r="H103" s="93" t="s">
        <v>53</v>
      </c>
      <c r="I103" s="90">
        <v>0</v>
      </c>
      <c r="J103" s="91">
        <v>1</v>
      </c>
      <c r="K103" s="91">
        <v>0</v>
      </c>
      <c r="L103" s="185">
        <v>0</v>
      </c>
      <c r="M103" s="96" t="s">
        <v>53</v>
      </c>
      <c r="N103" s="186" t="s">
        <v>53</v>
      </c>
      <c r="O103" s="185">
        <v>0</v>
      </c>
      <c r="P103" s="185">
        <v>0</v>
      </c>
      <c r="Q103" s="185">
        <v>4</v>
      </c>
      <c r="R103" s="185" t="s">
        <v>53</v>
      </c>
      <c r="S103" s="185">
        <v>2</v>
      </c>
      <c r="T103" s="187"/>
      <c r="U103" s="185" t="s">
        <v>53</v>
      </c>
      <c r="V103" s="90" t="s">
        <v>53</v>
      </c>
      <c r="W103" s="188"/>
      <c r="X103" s="189" t="s">
        <v>53</v>
      </c>
      <c r="Y103" s="190"/>
      <c r="Z103" s="90">
        <v>4</v>
      </c>
      <c r="AA103" s="91">
        <v>5</v>
      </c>
      <c r="AB103" s="91">
        <v>3</v>
      </c>
      <c r="AC103" s="91">
        <v>0</v>
      </c>
      <c r="AD103" s="91">
        <v>0</v>
      </c>
      <c r="AE103" s="90" t="s">
        <v>53</v>
      </c>
      <c r="AF103" s="188"/>
      <c r="AG103" s="185">
        <v>1</v>
      </c>
      <c r="AH103" s="87" t="s">
        <v>53</v>
      </c>
      <c r="AI103" s="191"/>
      <c r="AJ103" s="85">
        <v>0</v>
      </c>
      <c r="AK103" s="86">
        <v>0</v>
      </c>
      <c r="AL103" s="86">
        <v>0</v>
      </c>
      <c r="AM103" s="192">
        <v>0</v>
      </c>
      <c r="AN103" s="193"/>
      <c r="AO103" s="48">
        <f>SUM(C103:AM103)</f>
        <v>20</v>
      </c>
      <c r="AP103" s="25"/>
      <c r="AR103" s="225" t="str">
        <f t="shared" si="92"/>
        <v>-</v>
      </c>
    </row>
    <row r="104" spans="1:44" ht="15.6" customHeight="1" x14ac:dyDescent="0.2">
      <c r="A104" s="228" t="s">
        <v>71</v>
      </c>
      <c r="B104" s="28" t="s">
        <v>5</v>
      </c>
      <c r="C104" s="63" t="s">
        <v>53</v>
      </c>
      <c r="D104" s="64" t="s">
        <v>53</v>
      </c>
      <c r="E104" s="63" t="s">
        <v>53</v>
      </c>
      <c r="F104" s="64" t="s">
        <v>53</v>
      </c>
      <c r="G104" s="63" t="s">
        <v>53</v>
      </c>
      <c r="H104" s="64" t="s">
        <v>53</v>
      </c>
      <c r="I104" s="40">
        <f>I103</f>
        <v>0</v>
      </c>
      <c r="J104" s="41">
        <f t="shared" ref="J104" si="132">I104-J102+J103</f>
        <v>1</v>
      </c>
      <c r="K104" s="41">
        <f t="shared" ref="K104" si="133">J104-K102+K103</f>
        <v>1</v>
      </c>
      <c r="L104" s="40">
        <f t="shared" ref="L104" si="134">K104-L102+L103</f>
        <v>1</v>
      </c>
      <c r="M104" s="70" t="s">
        <v>53</v>
      </c>
      <c r="N104" s="71" t="s">
        <v>53</v>
      </c>
      <c r="O104" s="40">
        <f>L104-O102+O103</f>
        <v>1</v>
      </c>
      <c r="P104" s="40">
        <f t="shared" ref="P104" si="135">O104-P102+P103</f>
        <v>1</v>
      </c>
      <c r="Q104" s="40">
        <f t="shared" ref="Q104" si="136">P104-Q102+Q103</f>
        <v>5</v>
      </c>
      <c r="R104" s="40" t="s">
        <v>53</v>
      </c>
      <c r="S104" s="40">
        <f>Q104-S102+S103</f>
        <v>7</v>
      </c>
      <c r="T104" s="52" t="s">
        <v>53</v>
      </c>
      <c r="U104" s="40" t="s">
        <v>53</v>
      </c>
      <c r="V104" s="40" t="s">
        <v>53</v>
      </c>
      <c r="W104" s="41" t="s">
        <v>53</v>
      </c>
      <c r="X104" s="175" t="s">
        <v>53</v>
      </c>
      <c r="Y104" s="173" t="s">
        <v>53</v>
      </c>
      <c r="Z104" s="40">
        <f>S104-Z102+Z103</f>
        <v>11</v>
      </c>
      <c r="AA104" s="41">
        <f t="shared" ref="AA104" si="137">Z104-AA102+AA103</f>
        <v>16</v>
      </c>
      <c r="AB104" s="41">
        <f t="shared" ref="AB104" si="138">AA104-AB102+AB103</f>
        <v>19</v>
      </c>
      <c r="AC104" s="41">
        <f t="shared" ref="AC104" si="139">AB104-AC102+AC103</f>
        <v>19</v>
      </c>
      <c r="AD104" s="41">
        <f t="shared" ref="AD104" si="140">AC104-AD102+AD103</f>
        <v>19</v>
      </c>
      <c r="AE104" s="40" t="s">
        <v>53</v>
      </c>
      <c r="AF104" s="41" t="s">
        <v>53</v>
      </c>
      <c r="AG104" s="40">
        <f>AD104-AG102+AG103</f>
        <v>19</v>
      </c>
      <c r="AH104" s="60" t="s">
        <v>53</v>
      </c>
      <c r="AI104" s="59" t="s">
        <v>53</v>
      </c>
      <c r="AJ104" s="56">
        <f>AG104-AJ102+AJ103</f>
        <v>14</v>
      </c>
      <c r="AK104" s="55">
        <f t="shared" ref="AK104" si="141">AJ104-AK102+AK103</f>
        <v>14</v>
      </c>
      <c r="AL104" s="55">
        <f t="shared" ref="AL104" si="142">AK104-AL102+AL103</f>
        <v>14</v>
      </c>
      <c r="AM104" s="55">
        <f t="shared" ref="AM104" si="143">AL104-AM102+AM103</f>
        <v>10</v>
      </c>
      <c r="AN104" s="222">
        <f t="shared" ref="AN104" si="144">AM104-AN102+AN103</f>
        <v>0</v>
      </c>
      <c r="AO104" s="49"/>
      <c r="AP104" s="39">
        <f>MAX(C104:AN104)</f>
        <v>19</v>
      </c>
      <c r="AR104" s="225">
        <f t="shared" si="92"/>
        <v>14</v>
      </c>
    </row>
    <row r="105" spans="1:44" ht="15.6" customHeight="1" x14ac:dyDescent="0.2">
      <c r="A105" s="229"/>
      <c r="B105" s="28" t="s">
        <v>6</v>
      </c>
      <c r="C105" s="113"/>
      <c r="D105" s="115"/>
      <c r="E105" s="194" t="s">
        <v>53</v>
      </c>
      <c r="F105" s="115"/>
      <c r="G105" s="113"/>
      <c r="H105" s="115"/>
      <c r="I105" s="195" t="s">
        <v>53</v>
      </c>
      <c r="J105" s="110"/>
      <c r="K105" s="110"/>
      <c r="L105" s="112"/>
      <c r="M105" s="116"/>
      <c r="N105" s="123"/>
      <c r="O105" s="112"/>
      <c r="P105" s="122">
        <v>16.18</v>
      </c>
      <c r="Q105" s="112"/>
      <c r="R105" s="112"/>
      <c r="S105" s="112"/>
      <c r="T105" s="197" t="s">
        <v>53</v>
      </c>
      <c r="U105" s="112"/>
      <c r="V105" s="109"/>
      <c r="W105" s="111" t="s">
        <v>53</v>
      </c>
      <c r="X105" s="198"/>
      <c r="Y105" s="199" t="s">
        <v>53</v>
      </c>
      <c r="Z105" s="195">
        <v>16.239999999999998</v>
      </c>
      <c r="AA105" s="110"/>
      <c r="AB105" s="110"/>
      <c r="AC105" s="111">
        <v>16.309999999999999</v>
      </c>
      <c r="AD105" s="110"/>
      <c r="AE105" s="109"/>
      <c r="AF105" s="111" t="s">
        <v>53</v>
      </c>
      <c r="AG105" s="112"/>
      <c r="AH105" s="106"/>
      <c r="AI105" s="200" t="s">
        <v>53</v>
      </c>
      <c r="AJ105" s="104"/>
      <c r="AK105" s="105"/>
      <c r="AL105" s="105"/>
      <c r="AM105" s="201"/>
      <c r="AN105" s="202">
        <v>16.43</v>
      </c>
      <c r="AO105" s="50">
        <v>0.28999999999999998</v>
      </c>
      <c r="AP105" s="25"/>
      <c r="AR105" s="225" t="str">
        <f t="shared" si="92"/>
        <v>-</v>
      </c>
    </row>
    <row r="106" spans="1:44" ht="15.6" customHeight="1" x14ac:dyDescent="0.2">
      <c r="A106" s="229"/>
      <c r="B106" s="28" t="s">
        <v>7</v>
      </c>
      <c r="C106" s="194" t="s">
        <v>53</v>
      </c>
      <c r="D106" s="115"/>
      <c r="E106" s="194" t="s">
        <v>53</v>
      </c>
      <c r="F106" s="115"/>
      <c r="G106" s="113"/>
      <c r="H106" s="115"/>
      <c r="I106" s="195">
        <v>16.14</v>
      </c>
      <c r="J106" s="110"/>
      <c r="K106" s="110"/>
      <c r="L106" s="112"/>
      <c r="M106" s="196" t="s">
        <v>53</v>
      </c>
      <c r="N106" s="123"/>
      <c r="O106" s="112"/>
      <c r="P106" s="122">
        <v>16.18</v>
      </c>
      <c r="Q106" s="112"/>
      <c r="R106" s="112"/>
      <c r="S106" s="112"/>
      <c r="T106" s="203"/>
      <c r="U106" s="112"/>
      <c r="V106" s="109"/>
      <c r="W106" s="110"/>
      <c r="X106" s="198"/>
      <c r="Y106" s="204"/>
      <c r="Z106" s="195">
        <v>16.25</v>
      </c>
      <c r="AA106" s="110"/>
      <c r="AB106" s="110"/>
      <c r="AC106" s="111">
        <v>16.309999999999999</v>
      </c>
      <c r="AD106" s="110"/>
      <c r="AE106" s="109"/>
      <c r="AF106" s="110"/>
      <c r="AG106" s="112"/>
      <c r="AH106" s="106"/>
      <c r="AI106" s="107"/>
      <c r="AJ106" s="104"/>
      <c r="AK106" s="105"/>
      <c r="AL106" s="105"/>
      <c r="AM106" s="201"/>
      <c r="AN106" s="205"/>
      <c r="AO106" s="49"/>
      <c r="AP106" s="26"/>
      <c r="AR106" s="225" t="str">
        <f t="shared" si="92"/>
        <v>-</v>
      </c>
    </row>
    <row r="107" spans="1:44" ht="15.6" customHeight="1" thickBot="1" x14ac:dyDescent="0.25">
      <c r="A107" s="45">
        <v>155</v>
      </c>
      <c r="B107" s="33" t="s">
        <v>9</v>
      </c>
      <c r="C107" s="100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  <c r="AA107" s="101"/>
      <c r="AB107" s="101"/>
      <c r="AC107" s="101"/>
      <c r="AD107" s="101"/>
      <c r="AE107" s="101"/>
      <c r="AF107" s="101"/>
      <c r="AG107" s="101"/>
      <c r="AH107" s="101"/>
      <c r="AI107" s="101"/>
      <c r="AJ107" s="101"/>
      <c r="AK107" s="101"/>
      <c r="AL107" s="101"/>
      <c r="AM107" s="102"/>
      <c r="AN107" s="103"/>
      <c r="AO107" s="51"/>
      <c r="AP107" s="27"/>
      <c r="AR107" s="225" t="str">
        <f t="shared" si="92"/>
        <v>-</v>
      </c>
    </row>
    <row r="108" spans="1:44" ht="15.6" customHeight="1" x14ac:dyDescent="0.2">
      <c r="A108" s="43"/>
      <c r="B108" s="29" t="s">
        <v>3</v>
      </c>
      <c r="C108" s="176"/>
      <c r="D108" s="81" t="s">
        <v>53</v>
      </c>
      <c r="E108" s="82" t="s">
        <v>53</v>
      </c>
      <c r="F108" s="81" t="s">
        <v>53</v>
      </c>
      <c r="G108" s="82" t="s">
        <v>53</v>
      </c>
      <c r="H108" s="81" t="s">
        <v>53</v>
      </c>
      <c r="I108" s="76" t="s">
        <v>53</v>
      </c>
      <c r="J108" s="77" t="s">
        <v>53</v>
      </c>
      <c r="K108" s="77" t="s">
        <v>53</v>
      </c>
      <c r="L108" s="177" t="s">
        <v>53</v>
      </c>
      <c r="M108" s="219"/>
      <c r="N108" s="84">
        <v>0</v>
      </c>
      <c r="O108" s="177" t="s">
        <v>53</v>
      </c>
      <c r="P108" s="177" t="s">
        <v>53</v>
      </c>
      <c r="Q108" s="177">
        <v>0</v>
      </c>
      <c r="R108" s="177" t="s">
        <v>53</v>
      </c>
      <c r="S108" s="177">
        <v>0</v>
      </c>
      <c r="T108" s="178" t="s">
        <v>53</v>
      </c>
      <c r="U108" s="177">
        <v>0</v>
      </c>
      <c r="V108" s="76">
        <v>0</v>
      </c>
      <c r="W108" s="77">
        <v>0</v>
      </c>
      <c r="X108" s="179" t="s">
        <v>53</v>
      </c>
      <c r="Y108" s="180" t="s">
        <v>53</v>
      </c>
      <c r="Z108" s="76" t="s">
        <v>53</v>
      </c>
      <c r="AA108" s="77" t="s">
        <v>53</v>
      </c>
      <c r="AB108" s="77" t="s">
        <v>53</v>
      </c>
      <c r="AC108" s="77" t="s">
        <v>53</v>
      </c>
      <c r="AD108" s="77" t="s">
        <v>53</v>
      </c>
      <c r="AE108" s="76" t="s">
        <v>53</v>
      </c>
      <c r="AF108" s="77" t="s">
        <v>53</v>
      </c>
      <c r="AG108" s="177" t="s">
        <v>53</v>
      </c>
      <c r="AH108" s="181" t="s">
        <v>53</v>
      </c>
      <c r="AI108" s="75" t="s">
        <v>53</v>
      </c>
      <c r="AJ108" s="182" t="s">
        <v>53</v>
      </c>
      <c r="AK108" s="73" t="s">
        <v>53</v>
      </c>
      <c r="AL108" s="73" t="s">
        <v>53</v>
      </c>
      <c r="AM108" s="183" t="s">
        <v>53</v>
      </c>
      <c r="AN108" s="184" t="s">
        <v>53</v>
      </c>
      <c r="AO108" s="47" t="s">
        <v>8</v>
      </c>
      <c r="AP108" s="24"/>
      <c r="AR108" s="225" t="str">
        <f t="shared" si="92"/>
        <v>-</v>
      </c>
    </row>
    <row r="109" spans="1:44" ht="15.6" customHeight="1" x14ac:dyDescent="0.2">
      <c r="A109" s="44">
        <v>18.239999999999998</v>
      </c>
      <c r="B109" s="30" t="s">
        <v>4</v>
      </c>
      <c r="C109" s="94" t="s">
        <v>53</v>
      </c>
      <c r="D109" s="93" t="s">
        <v>53</v>
      </c>
      <c r="E109" s="94" t="s">
        <v>53</v>
      </c>
      <c r="F109" s="93" t="s">
        <v>53</v>
      </c>
      <c r="G109" s="94" t="s">
        <v>53</v>
      </c>
      <c r="H109" s="93" t="s">
        <v>53</v>
      </c>
      <c r="I109" s="90" t="s">
        <v>53</v>
      </c>
      <c r="J109" s="91" t="s">
        <v>53</v>
      </c>
      <c r="K109" s="91" t="s">
        <v>53</v>
      </c>
      <c r="L109" s="185" t="s">
        <v>53</v>
      </c>
      <c r="M109" s="96">
        <v>0</v>
      </c>
      <c r="N109" s="186">
        <v>0</v>
      </c>
      <c r="O109" s="185" t="s">
        <v>53</v>
      </c>
      <c r="P109" s="185" t="s">
        <v>53</v>
      </c>
      <c r="Q109" s="185">
        <v>0</v>
      </c>
      <c r="R109" s="185" t="s">
        <v>53</v>
      </c>
      <c r="S109" s="185">
        <v>0</v>
      </c>
      <c r="T109" s="187"/>
      <c r="U109" s="185">
        <v>0</v>
      </c>
      <c r="V109" s="90">
        <v>0</v>
      </c>
      <c r="W109" s="188"/>
      <c r="X109" s="189" t="s">
        <v>53</v>
      </c>
      <c r="Y109" s="190"/>
      <c r="Z109" s="90" t="s">
        <v>53</v>
      </c>
      <c r="AA109" s="91" t="s">
        <v>53</v>
      </c>
      <c r="AB109" s="91" t="s">
        <v>53</v>
      </c>
      <c r="AC109" s="91" t="s">
        <v>53</v>
      </c>
      <c r="AD109" s="91" t="s">
        <v>53</v>
      </c>
      <c r="AE109" s="90" t="s">
        <v>53</v>
      </c>
      <c r="AF109" s="188"/>
      <c r="AG109" s="185" t="s">
        <v>53</v>
      </c>
      <c r="AH109" s="87" t="s">
        <v>53</v>
      </c>
      <c r="AI109" s="191"/>
      <c r="AJ109" s="85" t="s">
        <v>53</v>
      </c>
      <c r="AK109" s="86" t="s">
        <v>53</v>
      </c>
      <c r="AL109" s="86" t="s">
        <v>53</v>
      </c>
      <c r="AM109" s="192" t="s">
        <v>53</v>
      </c>
      <c r="AN109" s="193"/>
      <c r="AO109" s="48">
        <f>SUM(C109:AM109)</f>
        <v>0</v>
      </c>
      <c r="AP109" s="25"/>
      <c r="AR109" s="225" t="str">
        <f t="shared" si="92"/>
        <v>-</v>
      </c>
    </row>
    <row r="110" spans="1:44" ht="15.6" customHeight="1" x14ac:dyDescent="0.2">
      <c r="A110" s="228" t="s">
        <v>70</v>
      </c>
      <c r="B110" s="28" t="s">
        <v>5</v>
      </c>
      <c r="C110" s="63" t="s">
        <v>53</v>
      </c>
      <c r="D110" s="64" t="s">
        <v>53</v>
      </c>
      <c r="E110" s="63" t="s">
        <v>53</v>
      </c>
      <c r="F110" s="64" t="s">
        <v>53</v>
      </c>
      <c r="G110" s="63" t="s">
        <v>53</v>
      </c>
      <c r="H110" s="64" t="s">
        <v>53</v>
      </c>
      <c r="I110" s="40" t="s">
        <v>53</v>
      </c>
      <c r="J110" s="41" t="s">
        <v>53</v>
      </c>
      <c r="K110" s="41" t="s">
        <v>53</v>
      </c>
      <c r="L110" s="40" t="s">
        <v>53</v>
      </c>
      <c r="M110" s="70">
        <f t="shared" ref="M110" si="145">M109</f>
        <v>0</v>
      </c>
      <c r="N110" s="71">
        <f t="shared" ref="N110" si="146">M110-N108+N109</f>
        <v>0</v>
      </c>
      <c r="O110" s="40" t="s">
        <v>53</v>
      </c>
      <c r="P110" s="40" t="s">
        <v>53</v>
      </c>
      <c r="Q110" s="40">
        <f>N110-Q108+Q109</f>
        <v>0</v>
      </c>
      <c r="R110" s="40" t="s">
        <v>53</v>
      </c>
      <c r="S110" s="40">
        <f>Q110-S108+S109</f>
        <v>0</v>
      </c>
      <c r="T110" s="52" t="s">
        <v>53</v>
      </c>
      <c r="U110" s="40">
        <f>S110-U108+U109</f>
        <v>0</v>
      </c>
      <c r="V110" s="40">
        <f t="shared" ref="V110" si="147">U110-V108+V109</f>
        <v>0</v>
      </c>
      <c r="W110" s="41">
        <f t="shared" ref="W110" si="148">V110-W108+W109</f>
        <v>0</v>
      </c>
      <c r="X110" s="175" t="s">
        <v>53</v>
      </c>
      <c r="Y110" s="173" t="s">
        <v>53</v>
      </c>
      <c r="Z110" s="40" t="s">
        <v>53</v>
      </c>
      <c r="AA110" s="41" t="s">
        <v>53</v>
      </c>
      <c r="AB110" s="41" t="s">
        <v>53</v>
      </c>
      <c r="AC110" s="41" t="s">
        <v>53</v>
      </c>
      <c r="AD110" s="41" t="s">
        <v>53</v>
      </c>
      <c r="AE110" s="40" t="s">
        <v>53</v>
      </c>
      <c r="AF110" s="41" t="s">
        <v>53</v>
      </c>
      <c r="AG110" s="40" t="s">
        <v>53</v>
      </c>
      <c r="AH110" s="60" t="s">
        <v>53</v>
      </c>
      <c r="AI110" s="59" t="s">
        <v>53</v>
      </c>
      <c r="AJ110" s="56" t="s">
        <v>53</v>
      </c>
      <c r="AK110" s="55" t="s">
        <v>53</v>
      </c>
      <c r="AL110" s="55" t="s">
        <v>53</v>
      </c>
      <c r="AM110" s="55" t="s">
        <v>53</v>
      </c>
      <c r="AN110" s="222" t="s">
        <v>53</v>
      </c>
      <c r="AO110" s="49"/>
      <c r="AP110" s="39">
        <f>MAX(C110:AN110)</f>
        <v>0</v>
      </c>
      <c r="AR110" s="225">
        <f t="shared" si="92"/>
        <v>0</v>
      </c>
    </row>
    <row r="111" spans="1:44" ht="15.6" customHeight="1" x14ac:dyDescent="0.2">
      <c r="A111" s="229"/>
      <c r="B111" s="28" t="s">
        <v>6</v>
      </c>
      <c r="C111" s="113"/>
      <c r="D111" s="115"/>
      <c r="E111" s="194" t="s">
        <v>53</v>
      </c>
      <c r="F111" s="115"/>
      <c r="G111" s="113"/>
      <c r="H111" s="115"/>
      <c r="I111" s="195" t="s">
        <v>53</v>
      </c>
      <c r="J111" s="110"/>
      <c r="K111" s="110"/>
      <c r="L111" s="112"/>
      <c r="M111" s="116"/>
      <c r="N111" s="123"/>
      <c r="O111" s="112"/>
      <c r="P111" s="122" t="s">
        <v>53</v>
      </c>
      <c r="Q111" s="112"/>
      <c r="R111" s="112"/>
      <c r="S111" s="112"/>
      <c r="T111" s="197" t="s">
        <v>53</v>
      </c>
      <c r="U111" s="112"/>
      <c r="V111" s="109"/>
      <c r="W111" s="111">
        <v>18.29</v>
      </c>
      <c r="X111" s="198"/>
      <c r="Y111" s="199" t="s">
        <v>53</v>
      </c>
      <c r="Z111" s="195" t="s">
        <v>53</v>
      </c>
      <c r="AA111" s="110"/>
      <c r="AB111" s="110"/>
      <c r="AC111" s="111" t="s">
        <v>53</v>
      </c>
      <c r="AD111" s="110"/>
      <c r="AE111" s="109"/>
      <c r="AF111" s="111" t="s">
        <v>53</v>
      </c>
      <c r="AG111" s="112"/>
      <c r="AH111" s="106"/>
      <c r="AI111" s="200" t="s">
        <v>53</v>
      </c>
      <c r="AJ111" s="104"/>
      <c r="AK111" s="105"/>
      <c r="AL111" s="105"/>
      <c r="AM111" s="201"/>
      <c r="AN111" s="202" t="s">
        <v>53</v>
      </c>
      <c r="AO111" s="50">
        <v>0.04</v>
      </c>
      <c r="AP111" s="25"/>
      <c r="AR111" s="225" t="str">
        <f t="shared" si="92"/>
        <v>-</v>
      </c>
    </row>
    <row r="112" spans="1:44" ht="15.6" customHeight="1" x14ac:dyDescent="0.2">
      <c r="A112" s="229"/>
      <c r="B112" s="28" t="s">
        <v>7</v>
      </c>
      <c r="C112" s="194" t="s">
        <v>53</v>
      </c>
      <c r="D112" s="115"/>
      <c r="E112" s="194" t="s">
        <v>53</v>
      </c>
      <c r="F112" s="115"/>
      <c r="G112" s="113"/>
      <c r="H112" s="115"/>
      <c r="I112" s="195" t="s">
        <v>53</v>
      </c>
      <c r="J112" s="110"/>
      <c r="K112" s="110"/>
      <c r="L112" s="112"/>
      <c r="M112" s="196">
        <v>18.25</v>
      </c>
      <c r="N112" s="123"/>
      <c r="O112" s="112"/>
      <c r="P112" s="122" t="s">
        <v>53</v>
      </c>
      <c r="Q112" s="112"/>
      <c r="R112" s="112"/>
      <c r="S112" s="112"/>
      <c r="T112" s="203"/>
      <c r="U112" s="112"/>
      <c r="V112" s="109"/>
      <c r="W112" s="110"/>
      <c r="X112" s="198"/>
      <c r="Y112" s="204"/>
      <c r="Z112" s="195" t="s">
        <v>53</v>
      </c>
      <c r="AA112" s="110"/>
      <c r="AB112" s="110"/>
      <c r="AC112" s="111" t="s">
        <v>53</v>
      </c>
      <c r="AD112" s="110"/>
      <c r="AE112" s="109"/>
      <c r="AF112" s="110"/>
      <c r="AG112" s="112"/>
      <c r="AH112" s="106"/>
      <c r="AI112" s="107"/>
      <c r="AJ112" s="104"/>
      <c r="AK112" s="105"/>
      <c r="AL112" s="105"/>
      <c r="AM112" s="201"/>
      <c r="AN112" s="205"/>
      <c r="AO112" s="49"/>
      <c r="AP112" s="26"/>
      <c r="AR112" s="225" t="str">
        <f t="shared" si="92"/>
        <v>-</v>
      </c>
    </row>
    <row r="113" spans="1:44" ht="15.6" customHeight="1" thickBot="1" x14ac:dyDescent="0.25">
      <c r="A113" s="45">
        <v>155</v>
      </c>
      <c r="B113" s="33" t="s">
        <v>9</v>
      </c>
      <c r="C113" s="100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01"/>
      <c r="AA113" s="101"/>
      <c r="AB113" s="101"/>
      <c r="AC113" s="101"/>
      <c r="AD113" s="101"/>
      <c r="AE113" s="101"/>
      <c r="AF113" s="101"/>
      <c r="AG113" s="101"/>
      <c r="AH113" s="101"/>
      <c r="AI113" s="101"/>
      <c r="AJ113" s="101"/>
      <c r="AK113" s="101"/>
      <c r="AL113" s="101"/>
      <c r="AM113" s="102"/>
      <c r="AN113" s="103"/>
      <c r="AO113" s="51"/>
      <c r="AP113" s="27"/>
      <c r="AR113" s="225" t="str">
        <f t="shared" si="92"/>
        <v>-</v>
      </c>
    </row>
    <row r="114" spans="1:44" ht="15.6" customHeight="1" x14ac:dyDescent="0.2">
      <c r="A114" s="43"/>
      <c r="B114" s="29" t="s">
        <v>3</v>
      </c>
      <c r="C114" s="176"/>
      <c r="D114" s="81" t="s">
        <v>53</v>
      </c>
      <c r="E114" s="82" t="s">
        <v>53</v>
      </c>
      <c r="F114" s="81" t="s">
        <v>53</v>
      </c>
      <c r="G114" s="82" t="s">
        <v>53</v>
      </c>
      <c r="H114" s="81" t="s">
        <v>53</v>
      </c>
      <c r="I114" s="76" t="s">
        <v>53</v>
      </c>
      <c r="J114" s="77">
        <v>0</v>
      </c>
      <c r="K114" s="77">
        <v>0</v>
      </c>
      <c r="L114" s="177" t="s">
        <v>53</v>
      </c>
      <c r="M114" s="219"/>
      <c r="N114" s="84" t="s">
        <v>53</v>
      </c>
      <c r="O114" s="177" t="s">
        <v>53</v>
      </c>
      <c r="P114" s="177" t="s">
        <v>53</v>
      </c>
      <c r="Q114" s="177" t="s">
        <v>53</v>
      </c>
      <c r="R114" s="177" t="s">
        <v>53</v>
      </c>
      <c r="S114" s="177" t="s">
        <v>53</v>
      </c>
      <c r="T114" s="178" t="s">
        <v>53</v>
      </c>
      <c r="U114" s="177" t="s">
        <v>53</v>
      </c>
      <c r="V114" s="76" t="s">
        <v>53</v>
      </c>
      <c r="W114" s="77" t="s">
        <v>53</v>
      </c>
      <c r="X114" s="179" t="s">
        <v>53</v>
      </c>
      <c r="Y114" s="180" t="s">
        <v>53</v>
      </c>
      <c r="Z114" s="76">
        <v>0</v>
      </c>
      <c r="AA114" s="77">
        <v>0</v>
      </c>
      <c r="AB114" s="77">
        <v>1</v>
      </c>
      <c r="AC114" s="77">
        <v>0</v>
      </c>
      <c r="AD114" s="77">
        <v>0</v>
      </c>
      <c r="AE114" s="76" t="s">
        <v>53</v>
      </c>
      <c r="AF114" s="77" t="s">
        <v>53</v>
      </c>
      <c r="AG114" s="177">
        <v>3</v>
      </c>
      <c r="AH114" s="181" t="s">
        <v>53</v>
      </c>
      <c r="AI114" s="75" t="s">
        <v>53</v>
      </c>
      <c r="AJ114" s="182">
        <v>2</v>
      </c>
      <c r="AK114" s="73">
        <v>0</v>
      </c>
      <c r="AL114" s="73">
        <v>0</v>
      </c>
      <c r="AM114" s="183">
        <v>3</v>
      </c>
      <c r="AN114" s="184">
        <v>3</v>
      </c>
      <c r="AO114" s="47" t="s">
        <v>8</v>
      </c>
      <c r="AP114" s="24"/>
      <c r="AR114" s="225" t="str">
        <f t="shared" si="92"/>
        <v>-</v>
      </c>
    </row>
    <row r="115" spans="1:44" ht="15.6" customHeight="1" x14ac:dyDescent="0.2">
      <c r="A115" s="44">
        <v>18.309999999999999</v>
      </c>
      <c r="B115" s="30" t="s">
        <v>4</v>
      </c>
      <c r="C115" s="94" t="s">
        <v>53</v>
      </c>
      <c r="D115" s="93" t="s">
        <v>53</v>
      </c>
      <c r="E115" s="94" t="s">
        <v>53</v>
      </c>
      <c r="F115" s="93" t="s">
        <v>53</v>
      </c>
      <c r="G115" s="94" t="s">
        <v>53</v>
      </c>
      <c r="H115" s="93" t="s">
        <v>53</v>
      </c>
      <c r="I115" s="90">
        <v>0</v>
      </c>
      <c r="J115" s="91">
        <v>2</v>
      </c>
      <c r="K115" s="91">
        <v>1</v>
      </c>
      <c r="L115" s="185" t="s">
        <v>53</v>
      </c>
      <c r="M115" s="96" t="s">
        <v>53</v>
      </c>
      <c r="N115" s="186" t="s">
        <v>53</v>
      </c>
      <c r="O115" s="185" t="s">
        <v>53</v>
      </c>
      <c r="P115" s="185" t="s">
        <v>53</v>
      </c>
      <c r="Q115" s="185" t="s">
        <v>53</v>
      </c>
      <c r="R115" s="185" t="s">
        <v>53</v>
      </c>
      <c r="S115" s="185" t="s">
        <v>53</v>
      </c>
      <c r="T115" s="187"/>
      <c r="U115" s="185" t="s">
        <v>53</v>
      </c>
      <c r="V115" s="90" t="s">
        <v>53</v>
      </c>
      <c r="W115" s="188"/>
      <c r="X115" s="189" t="s">
        <v>53</v>
      </c>
      <c r="Y115" s="190"/>
      <c r="Z115" s="90">
        <v>4</v>
      </c>
      <c r="AA115" s="91">
        <v>2</v>
      </c>
      <c r="AB115" s="91">
        <v>2</v>
      </c>
      <c r="AC115" s="91">
        <v>1</v>
      </c>
      <c r="AD115" s="91">
        <v>0</v>
      </c>
      <c r="AE115" s="90" t="s">
        <v>53</v>
      </c>
      <c r="AF115" s="188"/>
      <c r="AG115" s="185">
        <v>0</v>
      </c>
      <c r="AH115" s="87" t="s">
        <v>53</v>
      </c>
      <c r="AI115" s="191"/>
      <c r="AJ115" s="85">
        <v>0</v>
      </c>
      <c r="AK115" s="86">
        <v>0</v>
      </c>
      <c r="AL115" s="86">
        <v>0</v>
      </c>
      <c r="AM115" s="192">
        <v>0</v>
      </c>
      <c r="AN115" s="193"/>
      <c r="AO115" s="48">
        <f>SUM(C115:AM115)</f>
        <v>12</v>
      </c>
      <c r="AP115" s="25"/>
      <c r="AR115" s="225" t="str">
        <f t="shared" si="92"/>
        <v>-</v>
      </c>
    </row>
    <row r="116" spans="1:44" ht="15.6" customHeight="1" x14ac:dyDescent="0.2">
      <c r="A116" s="228" t="s">
        <v>71</v>
      </c>
      <c r="B116" s="28" t="s">
        <v>5</v>
      </c>
      <c r="C116" s="63" t="s">
        <v>53</v>
      </c>
      <c r="D116" s="64" t="s">
        <v>53</v>
      </c>
      <c r="E116" s="63" t="s">
        <v>53</v>
      </c>
      <c r="F116" s="64" t="s">
        <v>53</v>
      </c>
      <c r="G116" s="63" t="s">
        <v>53</v>
      </c>
      <c r="H116" s="64" t="s">
        <v>53</v>
      </c>
      <c r="I116" s="40">
        <f>I115</f>
        <v>0</v>
      </c>
      <c r="J116" s="41">
        <f t="shared" ref="J116" si="149">I116-J114+J115</f>
        <v>2</v>
      </c>
      <c r="K116" s="41">
        <f t="shared" ref="K116" si="150">J116-K114+K115</f>
        <v>3</v>
      </c>
      <c r="L116" s="40" t="s">
        <v>53</v>
      </c>
      <c r="M116" s="70" t="s">
        <v>53</v>
      </c>
      <c r="N116" s="71" t="s">
        <v>53</v>
      </c>
      <c r="O116" s="40" t="s">
        <v>53</v>
      </c>
      <c r="P116" s="40" t="s">
        <v>53</v>
      </c>
      <c r="Q116" s="40" t="s">
        <v>53</v>
      </c>
      <c r="R116" s="40" t="s">
        <v>53</v>
      </c>
      <c r="S116" s="40" t="s">
        <v>53</v>
      </c>
      <c r="T116" s="52" t="s">
        <v>53</v>
      </c>
      <c r="U116" s="40" t="s">
        <v>53</v>
      </c>
      <c r="V116" s="40" t="s">
        <v>53</v>
      </c>
      <c r="W116" s="41" t="s">
        <v>53</v>
      </c>
      <c r="X116" s="175" t="s">
        <v>53</v>
      </c>
      <c r="Y116" s="173" t="s">
        <v>53</v>
      </c>
      <c r="Z116" s="40">
        <f>K116-Z114+Z115</f>
        <v>7</v>
      </c>
      <c r="AA116" s="41">
        <f t="shared" ref="AA116" si="151">Z116-AA114+AA115</f>
        <v>9</v>
      </c>
      <c r="AB116" s="41">
        <f t="shared" ref="AB116" si="152">AA116-AB114+AB115</f>
        <v>10</v>
      </c>
      <c r="AC116" s="41">
        <f t="shared" ref="AC116" si="153">AB116-AC114+AC115</f>
        <v>11</v>
      </c>
      <c r="AD116" s="41">
        <f t="shared" ref="AD116" si="154">AC116-AD114+AD115</f>
        <v>11</v>
      </c>
      <c r="AE116" s="40" t="s">
        <v>53</v>
      </c>
      <c r="AF116" s="41" t="s">
        <v>53</v>
      </c>
      <c r="AG116" s="40">
        <f>AD116-AG114+AG115</f>
        <v>8</v>
      </c>
      <c r="AH116" s="60" t="s">
        <v>53</v>
      </c>
      <c r="AI116" s="59" t="s">
        <v>53</v>
      </c>
      <c r="AJ116" s="56">
        <f>AG116-AJ114+AJ115</f>
        <v>6</v>
      </c>
      <c r="AK116" s="55">
        <f t="shared" ref="AK116" si="155">AJ116-AK114+AK115</f>
        <v>6</v>
      </c>
      <c r="AL116" s="55">
        <f t="shared" ref="AL116" si="156">AK116-AL114+AL115</f>
        <v>6</v>
      </c>
      <c r="AM116" s="55">
        <f t="shared" ref="AM116" si="157">AL116-AM114+AM115</f>
        <v>3</v>
      </c>
      <c r="AN116" s="222">
        <f t="shared" ref="AN116" si="158">AM116-AN114+AN115</f>
        <v>0</v>
      </c>
      <c r="AO116" s="49"/>
      <c r="AP116" s="39">
        <f>MAX(C116:AN116)</f>
        <v>11</v>
      </c>
      <c r="AR116" s="225">
        <f t="shared" si="92"/>
        <v>6</v>
      </c>
    </row>
    <row r="117" spans="1:44" ht="15.6" customHeight="1" x14ac:dyDescent="0.2">
      <c r="A117" s="229"/>
      <c r="B117" s="28" t="s">
        <v>6</v>
      </c>
      <c r="C117" s="113"/>
      <c r="D117" s="115"/>
      <c r="E117" s="194" t="s">
        <v>53</v>
      </c>
      <c r="F117" s="115"/>
      <c r="G117" s="113"/>
      <c r="H117" s="115"/>
      <c r="I117" s="195" t="s">
        <v>53</v>
      </c>
      <c r="J117" s="110"/>
      <c r="K117" s="110"/>
      <c r="L117" s="112"/>
      <c r="M117" s="116"/>
      <c r="N117" s="123"/>
      <c r="O117" s="112"/>
      <c r="P117" s="122" t="s">
        <v>53</v>
      </c>
      <c r="Q117" s="112"/>
      <c r="R117" s="112"/>
      <c r="S117" s="112"/>
      <c r="T117" s="197" t="s">
        <v>53</v>
      </c>
      <c r="U117" s="112"/>
      <c r="V117" s="109"/>
      <c r="W117" s="111" t="s">
        <v>53</v>
      </c>
      <c r="X117" s="198"/>
      <c r="Y117" s="199" t="s">
        <v>53</v>
      </c>
      <c r="Z117" s="195">
        <v>18.38</v>
      </c>
      <c r="AA117" s="110"/>
      <c r="AB117" s="110"/>
      <c r="AC117" s="111">
        <v>18.43</v>
      </c>
      <c r="AD117" s="110"/>
      <c r="AE117" s="109"/>
      <c r="AF117" s="111" t="s">
        <v>53</v>
      </c>
      <c r="AG117" s="112"/>
      <c r="AH117" s="106"/>
      <c r="AI117" s="200" t="s">
        <v>53</v>
      </c>
      <c r="AJ117" s="104"/>
      <c r="AK117" s="105"/>
      <c r="AL117" s="105"/>
      <c r="AM117" s="201"/>
      <c r="AN117" s="202">
        <v>18.54</v>
      </c>
      <c r="AO117" s="50">
        <v>0.23</v>
      </c>
      <c r="AP117" s="25"/>
      <c r="AR117" s="225" t="str">
        <f t="shared" si="92"/>
        <v>-</v>
      </c>
    </row>
    <row r="118" spans="1:44" ht="15.6" customHeight="1" x14ac:dyDescent="0.2">
      <c r="A118" s="229"/>
      <c r="B118" s="28" t="s">
        <v>7</v>
      </c>
      <c r="C118" s="194" t="s">
        <v>53</v>
      </c>
      <c r="D118" s="115"/>
      <c r="E118" s="194" t="s">
        <v>53</v>
      </c>
      <c r="F118" s="115"/>
      <c r="G118" s="113"/>
      <c r="H118" s="115"/>
      <c r="I118" s="195">
        <v>18.309999999999999</v>
      </c>
      <c r="J118" s="110"/>
      <c r="K118" s="110"/>
      <c r="L118" s="112"/>
      <c r="M118" s="196" t="s">
        <v>53</v>
      </c>
      <c r="N118" s="123"/>
      <c r="O118" s="112"/>
      <c r="P118" s="122" t="s">
        <v>53</v>
      </c>
      <c r="Q118" s="112"/>
      <c r="R118" s="112"/>
      <c r="S118" s="112"/>
      <c r="T118" s="203"/>
      <c r="U118" s="112"/>
      <c r="V118" s="109"/>
      <c r="W118" s="110"/>
      <c r="X118" s="198"/>
      <c r="Y118" s="204"/>
      <c r="Z118" s="195">
        <v>18.38</v>
      </c>
      <c r="AA118" s="110"/>
      <c r="AB118" s="110"/>
      <c r="AC118" s="111">
        <v>18.43</v>
      </c>
      <c r="AD118" s="110"/>
      <c r="AE118" s="109"/>
      <c r="AF118" s="110"/>
      <c r="AG118" s="112"/>
      <c r="AH118" s="106"/>
      <c r="AI118" s="107"/>
      <c r="AJ118" s="104"/>
      <c r="AK118" s="105"/>
      <c r="AL118" s="105"/>
      <c r="AM118" s="201"/>
      <c r="AN118" s="205"/>
      <c r="AO118" s="49"/>
      <c r="AP118" s="26"/>
      <c r="AR118" s="225" t="str">
        <f t="shared" si="92"/>
        <v>-</v>
      </c>
    </row>
    <row r="119" spans="1:44" ht="15.6" customHeight="1" thickBot="1" x14ac:dyDescent="0.25">
      <c r="A119" s="45">
        <v>155</v>
      </c>
      <c r="B119" s="33" t="s">
        <v>9</v>
      </c>
      <c r="C119" s="100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  <c r="AA119" s="101"/>
      <c r="AB119" s="101"/>
      <c r="AC119" s="101"/>
      <c r="AD119" s="101"/>
      <c r="AE119" s="101"/>
      <c r="AF119" s="101"/>
      <c r="AG119" s="101"/>
      <c r="AH119" s="101"/>
      <c r="AI119" s="101"/>
      <c r="AJ119" s="101"/>
      <c r="AK119" s="101"/>
      <c r="AL119" s="101"/>
      <c r="AM119" s="102"/>
      <c r="AN119" s="103"/>
      <c r="AO119" s="51"/>
      <c r="AP119" s="27"/>
      <c r="AR119" s="225" t="str">
        <f t="shared" si="92"/>
        <v>-</v>
      </c>
    </row>
    <row r="120" spans="1:44" ht="15.6" customHeight="1" x14ac:dyDescent="0.2">
      <c r="A120" s="43"/>
      <c r="B120" s="29" t="s">
        <v>3</v>
      </c>
      <c r="C120" s="176"/>
      <c r="D120" s="81" t="s">
        <v>53</v>
      </c>
      <c r="E120" s="82" t="s">
        <v>53</v>
      </c>
      <c r="F120" s="81" t="s">
        <v>53</v>
      </c>
      <c r="G120" s="82" t="s">
        <v>53</v>
      </c>
      <c r="H120" s="81" t="s">
        <v>53</v>
      </c>
      <c r="I120" s="76" t="s">
        <v>53</v>
      </c>
      <c r="J120" s="77">
        <v>0</v>
      </c>
      <c r="K120" s="77">
        <v>0</v>
      </c>
      <c r="L120" s="177" t="s">
        <v>53</v>
      </c>
      <c r="M120" s="219"/>
      <c r="N120" s="84" t="s">
        <v>53</v>
      </c>
      <c r="O120" s="177" t="s">
        <v>53</v>
      </c>
      <c r="P120" s="177" t="s">
        <v>53</v>
      </c>
      <c r="Q120" s="177" t="s">
        <v>53</v>
      </c>
      <c r="R120" s="177" t="s">
        <v>53</v>
      </c>
      <c r="S120" s="177" t="s">
        <v>53</v>
      </c>
      <c r="T120" s="178" t="s">
        <v>53</v>
      </c>
      <c r="U120" s="177" t="s">
        <v>53</v>
      </c>
      <c r="V120" s="76" t="s">
        <v>53</v>
      </c>
      <c r="W120" s="77" t="s">
        <v>53</v>
      </c>
      <c r="X120" s="179" t="s">
        <v>53</v>
      </c>
      <c r="Y120" s="180" t="s">
        <v>53</v>
      </c>
      <c r="Z120" s="76">
        <v>0</v>
      </c>
      <c r="AA120" s="77">
        <v>1</v>
      </c>
      <c r="AB120" s="77">
        <v>0</v>
      </c>
      <c r="AC120" s="77">
        <v>2</v>
      </c>
      <c r="AD120" s="77">
        <v>0</v>
      </c>
      <c r="AE120" s="76">
        <v>1</v>
      </c>
      <c r="AF120" s="77">
        <v>4</v>
      </c>
      <c r="AG120" s="177" t="s">
        <v>53</v>
      </c>
      <c r="AH120" s="181" t="s">
        <v>53</v>
      </c>
      <c r="AI120" s="75" t="s">
        <v>53</v>
      </c>
      <c r="AJ120" s="182" t="s">
        <v>53</v>
      </c>
      <c r="AK120" s="73" t="s">
        <v>53</v>
      </c>
      <c r="AL120" s="73" t="s">
        <v>53</v>
      </c>
      <c r="AM120" s="183" t="s">
        <v>53</v>
      </c>
      <c r="AN120" s="184" t="s">
        <v>53</v>
      </c>
      <c r="AO120" s="47" t="s">
        <v>8</v>
      </c>
      <c r="AP120" s="24"/>
      <c r="AR120" s="225" t="str">
        <f t="shared" si="92"/>
        <v>-</v>
      </c>
    </row>
    <row r="121" spans="1:44" ht="15.6" customHeight="1" x14ac:dyDescent="0.2">
      <c r="A121" s="44">
        <v>19.399999999999999</v>
      </c>
      <c r="B121" s="30" t="s">
        <v>4</v>
      </c>
      <c r="C121" s="94" t="s">
        <v>53</v>
      </c>
      <c r="D121" s="93" t="s">
        <v>53</v>
      </c>
      <c r="E121" s="94" t="s">
        <v>53</v>
      </c>
      <c r="F121" s="93" t="s">
        <v>53</v>
      </c>
      <c r="G121" s="94" t="s">
        <v>53</v>
      </c>
      <c r="H121" s="93" t="s">
        <v>53</v>
      </c>
      <c r="I121" s="90">
        <v>0</v>
      </c>
      <c r="J121" s="91">
        <v>1</v>
      </c>
      <c r="K121" s="91">
        <v>1</v>
      </c>
      <c r="L121" s="185" t="s">
        <v>53</v>
      </c>
      <c r="M121" s="96" t="s">
        <v>53</v>
      </c>
      <c r="N121" s="186" t="s">
        <v>53</v>
      </c>
      <c r="O121" s="185" t="s">
        <v>53</v>
      </c>
      <c r="P121" s="185" t="s">
        <v>53</v>
      </c>
      <c r="Q121" s="185" t="s">
        <v>53</v>
      </c>
      <c r="R121" s="185" t="s">
        <v>53</v>
      </c>
      <c r="S121" s="185" t="s">
        <v>53</v>
      </c>
      <c r="T121" s="187"/>
      <c r="U121" s="185" t="s">
        <v>53</v>
      </c>
      <c r="V121" s="90" t="s">
        <v>53</v>
      </c>
      <c r="W121" s="188"/>
      <c r="X121" s="189" t="s">
        <v>53</v>
      </c>
      <c r="Y121" s="190"/>
      <c r="Z121" s="90">
        <v>4</v>
      </c>
      <c r="AA121" s="91">
        <v>0</v>
      </c>
      <c r="AB121" s="91">
        <v>2</v>
      </c>
      <c r="AC121" s="91">
        <v>0</v>
      </c>
      <c r="AD121" s="91">
        <v>0</v>
      </c>
      <c r="AE121" s="90">
        <v>0</v>
      </c>
      <c r="AF121" s="188"/>
      <c r="AG121" s="185" t="s">
        <v>53</v>
      </c>
      <c r="AH121" s="87" t="s">
        <v>53</v>
      </c>
      <c r="AI121" s="191"/>
      <c r="AJ121" s="85" t="s">
        <v>53</v>
      </c>
      <c r="AK121" s="86" t="s">
        <v>53</v>
      </c>
      <c r="AL121" s="86" t="s">
        <v>53</v>
      </c>
      <c r="AM121" s="192" t="s">
        <v>53</v>
      </c>
      <c r="AN121" s="193"/>
      <c r="AO121" s="48">
        <f>SUM(C121:AM121)</f>
        <v>8</v>
      </c>
      <c r="AP121" s="25"/>
      <c r="AR121" s="225" t="str">
        <f t="shared" si="92"/>
        <v>-</v>
      </c>
    </row>
    <row r="122" spans="1:44" ht="15.6" customHeight="1" x14ac:dyDescent="0.2">
      <c r="A122" s="228" t="s">
        <v>72</v>
      </c>
      <c r="B122" s="28" t="s">
        <v>5</v>
      </c>
      <c r="C122" s="63" t="s">
        <v>53</v>
      </c>
      <c r="D122" s="64" t="s">
        <v>53</v>
      </c>
      <c r="E122" s="63" t="s">
        <v>53</v>
      </c>
      <c r="F122" s="64" t="s">
        <v>53</v>
      </c>
      <c r="G122" s="63" t="s">
        <v>53</v>
      </c>
      <c r="H122" s="64" t="s">
        <v>53</v>
      </c>
      <c r="I122" s="40">
        <f>I121</f>
        <v>0</v>
      </c>
      <c r="J122" s="41">
        <f t="shared" ref="J122" si="159">I122-J120+J121</f>
        <v>1</v>
      </c>
      <c r="K122" s="41">
        <f t="shared" ref="K122" si="160">J122-K120+K121</f>
        <v>2</v>
      </c>
      <c r="L122" s="40" t="s">
        <v>53</v>
      </c>
      <c r="M122" s="70" t="s">
        <v>53</v>
      </c>
      <c r="N122" s="71" t="s">
        <v>53</v>
      </c>
      <c r="O122" s="40" t="s">
        <v>53</v>
      </c>
      <c r="P122" s="40" t="s">
        <v>53</v>
      </c>
      <c r="Q122" s="40" t="s">
        <v>53</v>
      </c>
      <c r="R122" s="40" t="s">
        <v>53</v>
      </c>
      <c r="S122" s="40" t="s">
        <v>53</v>
      </c>
      <c r="T122" s="52" t="s">
        <v>53</v>
      </c>
      <c r="U122" s="40" t="s">
        <v>53</v>
      </c>
      <c r="V122" s="40" t="s">
        <v>53</v>
      </c>
      <c r="W122" s="41" t="s">
        <v>53</v>
      </c>
      <c r="X122" s="175" t="s">
        <v>53</v>
      </c>
      <c r="Y122" s="173" t="s">
        <v>53</v>
      </c>
      <c r="Z122" s="40">
        <f>K122-Z120+Z121</f>
        <v>6</v>
      </c>
      <c r="AA122" s="41">
        <f t="shared" ref="AA122" si="161">Z122-AA120+AA121</f>
        <v>5</v>
      </c>
      <c r="AB122" s="41">
        <f t="shared" ref="AB122" si="162">AA122-AB120+AB121</f>
        <v>7</v>
      </c>
      <c r="AC122" s="41">
        <f t="shared" ref="AC122" si="163">AB122-AC120+AC121</f>
        <v>5</v>
      </c>
      <c r="AD122" s="41">
        <f t="shared" ref="AD122" si="164">AC122-AD120+AD121</f>
        <v>5</v>
      </c>
      <c r="AE122" s="40">
        <f t="shared" ref="AE122" si="165">AD122-AE120+AE121</f>
        <v>4</v>
      </c>
      <c r="AF122" s="41">
        <f t="shared" ref="AF122" si="166">AE122-AF120+AF121</f>
        <v>0</v>
      </c>
      <c r="AG122" s="40" t="s">
        <v>53</v>
      </c>
      <c r="AH122" s="60" t="s">
        <v>53</v>
      </c>
      <c r="AI122" s="59" t="s">
        <v>53</v>
      </c>
      <c r="AJ122" s="56" t="s">
        <v>53</v>
      </c>
      <c r="AK122" s="55" t="s">
        <v>53</v>
      </c>
      <c r="AL122" s="55" t="s">
        <v>53</v>
      </c>
      <c r="AM122" s="55" t="s">
        <v>53</v>
      </c>
      <c r="AN122" s="222" t="s">
        <v>53</v>
      </c>
      <c r="AO122" s="49"/>
      <c r="AP122" s="39">
        <f>MAX(C122:AN122)</f>
        <v>7</v>
      </c>
      <c r="AR122" s="225">
        <f t="shared" si="92"/>
        <v>0</v>
      </c>
    </row>
    <row r="123" spans="1:44" ht="15.6" customHeight="1" x14ac:dyDescent="0.2">
      <c r="A123" s="229"/>
      <c r="B123" s="28" t="s">
        <v>6</v>
      </c>
      <c r="C123" s="113"/>
      <c r="D123" s="115"/>
      <c r="E123" s="194" t="s">
        <v>53</v>
      </c>
      <c r="F123" s="115"/>
      <c r="G123" s="113"/>
      <c r="H123" s="115"/>
      <c r="I123" s="195" t="s">
        <v>53</v>
      </c>
      <c r="J123" s="110"/>
      <c r="K123" s="110"/>
      <c r="L123" s="112"/>
      <c r="M123" s="116"/>
      <c r="N123" s="123"/>
      <c r="O123" s="112"/>
      <c r="P123" s="122" t="s">
        <v>53</v>
      </c>
      <c r="Q123" s="112"/>
      <c r="R123" s="112"/>
      <c r="S123" s="112"/>
      <c r="T123" s="197" t="s">
        <v>53</v>
      </c>
      <c r="U123" s="112"/>
      <c r="V123" s="109"/>
      <c r="W123" s="111" t="s">
        <v>53</v>
      </c>
      <c r="X123" s="198"/>
      <c r="Y123" s="199" t="s">
        <v>53</v>
      </c>
      <c r="Z123" s="195">
        <v>19.45</v>
      </c>
      <c r="AA123" s="110"/>
      <c r="AB123" s="110"/>
      <c r="AC123" s="111">
        <v>19.510000000000002</v>
      </c>
      <c r="AD123" s="110"/>
      <c r="AE123" s="109"/>
      <c r="AF123" s="111">
        <v>19.55</v>
      </c>
      <c r="AG123" s="112"/>
      <c r="AH123" s="106"/>
      <c r="AI123" s="200" t="s">
        <v>53</v>
      </c>
      <c r="AJ123" s="104"/>
      <c r="AK123" s="105"/>
      <c r="AL123" s="105"/>
      <c r="AM123" s="201"/>
      <c r="AN123" s="202" t="s">
        <v>53</v>
      </c>
      <c r="AO123" s="50">
        <v>0.14000000000000001</v>
      </c>
      <c r="AP123" s="25"/>
      <c r="AR123" s="225" t="str">
        <f t="shared" si="92"/>
        <v>-</v>
      </c>
    </row>
    <row r="124" spans="1:44" ht="15.6" customHeight="1" x14ac:dyDescent="0.2">
      <c r="A124" s="229"/>
      <c r="B124" s="28" t="s">
        <v>7</v>
      </c>
      <c r="C124" s="194" t="s">
        <v>53</v>
      </c>
      <c r="D124" s="115"/>
      <c r="E124" s="194" t="s">
        <v>53</v>
      </c>
      <c r="F124" s="115"/>
      <c r="G124" s="113"/>
      <c r="H124" s="115"/>
      <c r="I124" s="195">
        <v>19.41</v>
      </c>
      <c r="J124" s="110"/>
      <c r="K124" s="110"/>
      <c r="L124" s="112"/>
      <c r="M124" s="196" t="s">
        <v>53</v>
      </c>
      <c r="N124" s="123"/>
      <c r="O124" s="112"/>
      <c r="P124" s="122" t="s">
        <v>53</v>
      </c>
      <c r="Q124" s="112"/>
      <c r="R124" s="112"/>
      <c r="S124" s="112"/>
      <c r="T124" s="203"/>
      <c r="U124" s="112"/>
      <c r="V124" s="109"/>
      <c r="W124" s="110"/>
      <c r="X124" s="198"/>
      <c r="Y124" s="204"/>
      <c r="Z124" s="195">
        <v>19.46</v>
      </c>
      <c r="AA124" s="110"/>
      <c r="AB124" s="110"/>
      <c r="AC124" s="111">
        <v>19.510000000000002</v>
      </c>
      <c r="AD124" s="110"/>
      <c r="AE124" s="109"/>
      <c r="AF124" s="110"/>
      <c r="AG124" s="112"/>
      <c r="AH124" s="106"/>
      <c r="AI124" s="107"/>
      <c r="AJ124" s="104"/>
      <c r="AK124" s="105"/>
      <c r="AL124" s="105"/>
      <c r="AM124" s="201"/>
      <c r="AN124" s="205"/>
      <c r="AO124" s="49"/>
      <c r="AP124" s="26"/>
      <c r="AR124" s="225" t="str">
        <f t="shared" si="92"/>
        <v>-</v>
      </c>
    </row>
    <row r="125" spans="1:44" ht="15.6" customHeight="1" thickBot="1" x14ac:dyDescent="0.25">
      <c r="A125" s="45">
        <v>155</v>
      </c>
      <c r="B125" s="33" t="s">
        <v>9</v>
      </c>
      <c r="C125" s="100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/>
      <c r="AA125" s="101"/>
      <c r="AB125" s="101"/>
      <c r="AC125" s="101"/>
      <c r="AD125" s="101"/>
      <c r="AE125" s="101"/>
      <c r="AF125" s="101"/>
      <c r="AG125" s="101"/>
      <c r="AH125" s="101"/>
      <c r="AI125" s="101"/>
      <c r="AJ125" s="101"/>
      <c r="AK125" s="101"/>
      <c r="AL125" s="101"/>
      <c r="AM125" s="102"/>
      <c r="AN125" s="103"/>
      <c r="AO125" s="51"/>
      <c r="AP125" s="27"/>
      <c r="AR125" s="225" t="str">
        <f t="shared" si="92"/>
        <v>-</v>
      </c>
    </row>
    <row r="126" spans="1:44" ht="15.6" customHeight="1" x14ac:dyDescent="0.2">
      <c r="A126" s="126" t="s">
        <v>62</v>
      </c>
      <c r="B126" s="127"/>
      <c r="C126" s="206"/>
      <c r="D126" s="142">
        <f>SUMIF($B$6:$B125,"l. wys.",D$6:D125)</f>
        <v>0</v>
      </c>
      <c r="E126" s="156">
        <f>SUMIF($B$6:$B125,"l. wys.",E$6:E125)</f>
        <v>0</v>
      </c>
      <c r="F126" s="157">
        <f>SUMIF($B$6:$B125,"l. wys.",F$6:F125)</f>
        <v>3</v>
      </c>
      <c r="G126" s="146">
        <f>SUMIF($B$6:$B125,"l. wys.",G$6:G125)</f>
        <v>0</v>
      </c>
      <c r="H126" s="142">
        <f>SUMIF($B$6:$B125,"l. wys.",H$6:H125)</f>
        <v>0</v>
      </c>
      <c r="I126" s="153">
        <f>SUMIF($B$6:$B125,"l. wys.",I$6:I125)</f>
        <v>0</v>
      </c>
      <c r="J126" s="128">
        <f>SUMIF($B$6:$B125,"l. wys.",J$6:J125)</f>
        <v>0</v>
      </c>
      <c r="K126" s="129">
        <f>SUMIF($B$6:$B125,"l. wys.",K$6:K125)</f>
        <v>0</v>
      </c>
      <c r="L126" s="144">
        <f>SUMIF($B$6:$B125,"l. wys.",L$6:L125)</f>
        <v>3</v>
      </c>
      <c r="M126" s="220"/>
      <c r="N126" s="150">
        <f>SUMIF($B$6:$B125,"l. wys.",N$6:N125)</f>
        <v>0</v>
      </c>
      <c r="O126" s="144">
        <f>SUMIF($B$6:$B125,"l. wys.",O$6:O125)</f>
        <v>0</v>
      </c>
      <c r="P126" s="160">
        <f>SUMIF($B$6:$B125,"l. wys.",P$6:P125)</f>
        <v>3</v>
      </c>
      <c r="Q126" s="144">
        <f>SUMIF($B$6:$B125,"l. wys.",Q$6:Q125)</f>
        <v>1</v>
      </c>
      <c r="R126" s="160">
        <f>SUMIF($B$6:$B125,"l. wys.",R$6:R125)</f>
        <v>0</v>
      </c>
      <c r="S126" s="144">
        <f>SUMIF($B$6:$B125,"l. wys.",S$6:S125)</f>
        <v>2</v>
      </c>
      <c r="T126" s="215">
        <f>SUMIF($B$6:$B125,"l. wys.",T$6:T125)</f>
        <v>0</v>
      </c>
      <c r="U126" s="144">
        <f>SUMIF($B$6:$B125,"l. wys.",U$6:U125)</f>
        <v>1</v>
      </c>
      <c r="V126" s="153">
        <f>SUMIF($B$6:$B125,"l. wys.",V$6:V125)</f>
        <v>0</v>
      </c>
      <c r="W126" s="129">
        <f>SUMIF($B$6:$B125,"l. wys.",W$6:W125)</f>
        <v>1</v>
      </c>
      <c r="X126" s="211">
        <f>SUMIF($B$6:$B125,"l. wys.",X$6:X125)</f>
        <v>0</v>
      </c>
      <c r="Y126" s="208">
        <f>SUMIF($B$6:$B125,"l. wys.",Y$6:Y125)</f>
        <v>0</v>
      </c>
      <c r="Z126" s="153">
        <f>SUMIF($B$6:$B125,"l. wys.",Z$6:Z125)</f>
        <v>12</v>
      </c>
      <c r="AA126" s="128">
        <f>SUMIF($B$6:$B125,"l. wys.",AA$6:AA125)</f>
        <v>50</v>
      </c>
      <c r="AB126" s="128">
        <f>SUMIF($B$6:$B125,"l. wys.",AB$6:AB125)</f>
        <v>26</v>
      </c>
      <c r="AC126" s="128">
        <f>SUMIF($B$6:$B125,"l. wys.",AC$6:AC125)</f>
        <v>25</v>
      </c>
      <c r="AD126" s="129">
        <f>SUMIF($B$6:$B125,"l. wys.",AD$6:AD125)</f>
        <v>4</v>
      </c>
      <c r="AE126" s="153">
        <f>SUMIF($B$6:$B125,"l. wys.",AE$6:AE125)</f>
        <v>30</v>
      </c>
      <c r="AF126" s="129">
        <f>SUMIF($B$6:$B125,"l. wys.",AF$6:AF125)</f>
        <v>71</v>
      </c>
      <c r="AG126" s="153">
        <f>SUMIF($B$6:$B125,"l. wys.",AG$6:AG125)</f>
        <v>22</v>
      </c>
      <c r="AH126" s="136">
        <f>SUMIF($B$6:$B125,"l. wys.",AH$6:AH125)</f>
        <v>4</v>
      </c>
      <c r="AI126" s="217">
        <f>SUMIF($B$6:$B125,"l. wys.",AI$6:AI125)</f>
        <v>50</v>
      </c>
      <c r="AJ126" s="213">
        <f>SUMIF($B$6:$B125,"l. wys.",AJ$6:AJ125)</f>
        <v>7</v>
      </c>
      <c r="AK126" s="138">
        <f>SUMIF($B$6:$B125,"l. wys.",AK$6:AK125)</f>
        <v>0</v>
      </c>
      <c r="AL126" s="138">
        <f>SUMIF($B$6:$B125,"l. wys.",AL$6:AL125)</f>
        <v>0</v>
      </c>
      <c r="AM126" s="138">
        <f>SUMIF($B$6:$B125,"l. wys.",AM$6:AM125)</f>
        <v>9</v>
      </c>
      <c r="AN126" s="162">
        <f>SUMIF($B$6:$B125,"l. wys.",AN$6:AN125)</f>
        <v>24</v>
      </c>
      <c r="AO126" s="130" t="str">
        <f>"Σ: "&amp;SUM(C126:AN126)</f>
        <v>Σ: 348</v>
      </c>
      <c r="AR126" s="225" t="str">
        <f t="shared" si="92"/>
        <v>-</v>
      </c>
    </row>
    <row r="127" spans="1:44" ht="15.6" customHeight="1" thickBot="1" x14ac:dyDescent="0.25">
      <c r="A127" s="131" t="s">
        <v>63</v>
      </c>
      <c r="B127" s="132"/>
      <c r="C127" s="207">
        <f>SUMIF($B$6:$B125,"l. wsiad.",C$6:C125)</f>
        <v>10</v>
      </c>
      <c r="D127" s="143">
        <f>SUMIF($B$6:$B125,"l. wsiad.",D$6:D125)</f>
        <v>8</v>
      </c>
      <c r="E127" s="158">
        <f>SUMIF($B$6:$B125,"l. wsiad.",E$6:E125)</f>
        <v>4</v>
      </c>
      <c r="F127" s="159">
        <f>SUMIF($B$6:$B125,"l. wsiad.",F$6:F125)</f>
        <v>2</v>
      </c>
      <c r="G127" s="147">
        <f>SUMIF($B$6:$B125,"l. wsiad.",G$6:G125)</f>
        <v>0</v>
      </c>
      <c r="H127" s="143">
        <f>SUMIF($B$6:$B125,"l. wsiad.",H$6:H125)</f>
        <v>0</v>
      </c>
      <c r="I127" s="154">
        <f>SUMIF($B$6:$B125,"l. wsiad.",I$6:I125)</f>
        <v>9</v>
      </c>
      <c r="J127" s="133">
        <f>SUMIF($B$6:$B125,"l. wsiad.",J$6:J125)</f>
        <v>24</v>
      </c>
      <c r="K127" s="155">
        <f>SUMIF($B$6:$B125,"l. wsiad.",K$6:K125)</f>
        <v>25</v>
      </c>
      <c r="L127" s="145">
        <f>SUMIF($B$6:$B125,"l. wsiad.",L$6:L125)</f>
        <v>2</v>
      </c>
      <c r="M127" s="151">
        <f>SUMIF($B$6:$B125,"l. wsiad.",M$6:M125)</f>
        <v>3</v>
      </c>
      <c r="N127" s="152">
        <f>SUMIF($B$6:$B125,"l. wsiad.",N$6:N125)</f>
        <v>7</v>
      </c>
      <c r="O127" s="145">
        <f>SUMIF($B$6:$B125,"l. wsiad.",O$6:O125)</f>
        <v>0</v>
      </c>
      <c r="P127" s="161">
        <f>SUMIF($B$6:$B125,"l. wsiad.",P$6:P125)</f>
        <v>0</v>
      </c>
      <c r="Q127" s="145">
        <f>SUMIF($B$6:$B125,"l. wsiad.",Q$6:Q125)</f>
        <v>19</v>
      </c>
      <c r="R127" s="161">
        <f>SUMIF($B$6:$B125,"l. wsiad.",R$6:R125)</f>
        <v>0</v>
      </c>
      <c r="S127" s="145">
        <f>SUMIF($B$6:$B125,"l. wsiad.",S$6:S125)</f>
        <v>21</v>
      </c>
      <c r="T127" s="216"/>
      <c r="U127" s="145">
        <f>SUMIF($B$6:$B125,"l. wsiad.",U$6:U125)</f>
        <v>0</v>
      </c>
      <c r="V127" s="154">
        <f>SUMIF($B$6:$B125,"l. wsiad.",V$6:V125)</f>
        <v>0</v>
      </c>
      <c r="W127" s="134"/>
      <c r="X127" s="212">
        <f>SUMIF($B$6:$B125,"l. wsiad.",X$6:X125)</f>
        <v>1</v>
      </c>
      <c r="Y127" s="210"/>
      <c r="Z127" s="154">
        <f>SUMIF($B$6:$B125,"l. wsiad.",Z$6:Z125)</f>
        <v>71</v>
      </c>
      <c r="AA127" s="133">
        <f>SUMIF($B$6:$B125,"l. wsiad.",AA$6:AA125)</f>
        <v>65</v>
      </c>
      <c r="AB127" s="133">
        <f>SUMIF($B$6:$B125,"l. wsiad.",AB$6:AB125)</f>
        <v>56</v>
      </c>
      <c r="AC127" s="133">
        <f>SUMIF($B$6:$B125,"l. wsiad.",AC$6:AC125)</f>
        <v>9</v>
      </c>
      <c r="AD127" s="155">
        <f>SUMIF($B$6:$B125,"l. wsiad.",AD$6:AD125)</f>
        <v>0</v>
      </c>
      <c r="AE127" s="154">
        <f>SUMIF($B$6:$B125,"l. wsiad.",AE$6:AE125)</f>
        <v>0</v>
      </c>
      <c r="AF127" s="134"/>
      <c r="AG127" s="154">
        <f>SUMIF($B$6:$B125,"l. wsiad.",AG$6:AG125)</f>
        <v>6</v>
      </c>
      <c r="AH127" s="137">
        <f>SUMIF($B$6:$B125,"l. wsiad.",AH$6:AH125)</f>
        <v>0</v>
      </c>
      <c r="AI127" s="218"/>
      <c r="AJ127" s="214">
        <f>SUMIF($B$6:$B125,"l. wsiad.",AJ$6:AJ125)</f>
        <v>0</v>
      </c>
      <c r="AK127" s="139">
        <f>SUMIF($B$6:$B125,"l. wsiad.",AK$6:AK125)</f>
        <v>0</v>
      </c>
      <c r="AL127" s="139">
        <f>SUMIF($B$6:$B125,"l. wsiad.",AL$6:AL125)</f>
        <v>0</v>
      </c>
      <c r="AM127" s="139">
        <f>SUMIF($B$6:$B125,"l. wsiad.",AM$6:AM125)</f>
        <v>1</v>
      </c>
      <c r="AN127" s="209"/>
      <c r="AO127" s="135" t="str">
        <f>"Σ: "&amp;SUM(C127:AN127)</f>
        <v>Σ: 343</v>
      </c>
      <c r="AR127" s="225" t="str">
        <f t="shared" si="92"/>
        <v>-</v>
      </c>
    </row>
    <row r="128" spans="1:44" x14ac:dyDescent="0.2">
      <c r="C128" s="221">
        <v>106</v>
      </c>
      <c r="D128" s="221">
        <v>30</v>
      </c>
      <c r="E128" s="221">
        <v>105</v>
      </c>
      <c r="F128" s="221">
        <v>32</v>
      </c>
      <c r="G128" s="221">
        <v>370</v>
      </c>
      <c r="H128" s="221" t="s">
        <v>75</v>
      </c>
      <c r="I128" s="221">
        <v>104</v>
      </c>
      <c r="J128" s="221">
        <v>37</v>
      </c>
      <c r="K128" s="221">
        <v>38</v>
      </c>
      <c r="L128" s="221">
        <v>44</v>
      </c>
      <c r="M128" s="221">
        <v>6</v>
      </c>
      <c r="N128" s="221">
        <v>470</v>
      </c>
      <c r="O128" s="221">
        <v>450</v>
      </c>
      <c r="P128" s="221">
        <v>112</v>
      </c>
      <c r="Q128" s="221">
        <v>45</v>
      </c>
      <c r="R128" s="221">
        <v>47</v>
      </c>
      <c r="S128" s="221">
        <v>46</v>
      </c>
      <c r="T128" s="221">
        <v>24</v>
      </c>
      <c r="U128" s="221">
        <v>370</v>
      </c>
      <c r="V128" s="221" t="s">
        <v>75</v>
      </c>
      <c r="W128" s="221">
        <v>104</v>
      </c>
      <c r="X128" s="221">
        <v>320</v>
      </c>
      <c r="Y128" s="221">
        <v>105</v>
      </c>
      <c r="Z128" s="221">
        <v>330</v>
      </c>
      <c r="AA128" s="221">
        <v>11</v>
      </c>
      <c r="AB128" s="221">
        <v>12</v>
      </c>
      <c r="AC128" s="221">
        <v>13</v>
      </c>
      <c r="AD128" s="221">
        <v>14</v>
      </c>
      <c r="AE128" s="221" t="s">
        <v>76</v>
      </c>
      <c r="AF128" s="221">
        <v>102</v>
      </c>
      <c r="AG128" s="221">
        <v>16</v>
      </c>
      <c r="AH128" s="221">
        <v>17</v>
      </c>
      <c r="AI128" s="221">
        <v>101</v>
      </c>
      <c r="AJ128" s="221">
        <v>39</v>
      </c>
      <c r="AK128" s="221">
        <v>40</v>
      </c>
      <c r="AL128" s="221">
        <v>41</v>
      </c>
      <c r="AM128" s="221">
        <v>43</v>
      </c>
      <c r="AN128" s="221">
        <v>100</v>
      </c>
      <c r="AR128" s="227">
        <f>SUM(AR8:AR127)</f>
        <v>113</v>
      </c>
    </row>
  </sheetData>
  <mergeCells count="20">
    <mergeCell ref="A32:A34"/>
    <mergeCell ref="A8:A10"/>
    <mergeCell ref="A14:A16"/>
    <mergeCell ref="A20:A22"/>
    <mergeCell ref="A26:A28"/>
    <mergeCell ref="A38:A40"/>
    <mergeCell ref="A44:A46"/>
    <mergeCell ref="A50:A52"/>
    <mergeCell ref="A56:A58"/>
    <mergeCell ref="A62:A64"/>
    <mergeCell ref="A68:A70"/>
    <mergeCell ref="A74:A76"/>
    <mergeCell ref="A80:A82"/>
    <mergeCell ref="A86:A88"/>
    <mergeCell ref="A92:A94"/>
    <mergeCell ref="A98:A100"/>
    <mergeCell ref="A104:A106"/>
    <mergeCell ref="A110:A112"/>
    <mergeCell ref="A116:A118"/>
    <mergeCell ref="A122:A124"/>
  </mergeCells>
  <conditionalFormatting sqref="C8:AN8 M14:N14 M44:N44 M74:N74">
    <cfRule type="cellIs" dxfId="180" priority="162" operator="equal">
      <formula>$AP8</formula>
    </cfRule>
  </conditionalFormatting>
  <conditionalFormatting sqref="C14:L14 O14:S14 U14:AN14 X20:Y20 X38:Y38 X44:Y44 X50:Y50 X68:Y68 X86:Y86 X92:Y92 X56:Y56 X62:Y62">
    <cfRule type="cellIs" dxfId="179" priority="161" operator="equal">
      <formula>$AP14</formula>
    </cfRule>
  </conditionalFormatting>
  <conditionalFormatting sqref="C20:D20 O20:S20 G26:H26 G38:H38 G74:H74 U20:W20 Z20:AG20 F20:L20">
    <cfRule type="cellIs" dxfId="178" priority="160" operator="equal">
      <formula>$AP20</formula>
    </cfRule>
  </conditionalFormatting>
  <conditionalFormatting sqref="C26:F26 AD26">
    <cfRule type="cellIs" dxfId="177" priority="159" operator="equal">
      <formula>$AP26</formula>
    </cfRule>
  </conditionalFormatting>
  <conditionalFormatting sqref="C32:F32 AA32:AF32">
    <cfRule type="cellIs" dxfId="176" priority="158" operator="equal">
      <formula>$AP32</formula>
    </cfRule>
  </conditionalFormatting>
  <conditionalFormatting sqref="C38:D38 O38:W38 Z38:AG38 F38">
    <cfRule type="cellIs" dxfId="175" priority="157" operator="equal">
      <formula>$AP38</formula>
    </cfRule>
  </conditionalFormatting>
  <conditionalFormatting sqref="O44:S44 U44:W44 Z44:AG44">
    <cfRule type="cellIs" dxfId="174" priority="156" operator="equal">
      <formula>$AP44</formula>
    </cfRule>
  </conditionalFormatting>
  <conditionalFormatting sqref="O50:S50 I50:L50 U50:W50 Z50:AG50 AJ50:AN50 O56:S56 O62:S62 L56 L62 U56:W56 U62:W62 Z56 Z62 I56:J56 I62:J62">
    <cfRule type="cellIs" dxfId="173" priority="155" operator="equal">
      <formula>$AP50</formula>
    </cfRule>
  </conditionalFormatting>
  <conditionalFormatting sqref="K56 AA56:AG56">
    <cfRule type="cellIs" dxfId="172" priority="154" operator="equal">
      <formula>$AP56</formula>
    </cfRule>
  </conditionalFormatting>
  <conditionalFormatting sqref="K62 AA62:AG62">
    <cfRule type="cellIs" dxfId="171" priority="153" operator="equal">
      <formula>$AP62</formula>
    </cfRule>
  </conditionalFormatting>
  <conditionalFormatting sqref="O68:S68 I68:L68 U68:W68 Z68:AD68">
    <cfRule type="cellIs" dxfId="170" priority="152" operator="equal">
      <formula>$AP68</formula>
    </cfRule>
  </conditionalFormatting>
  <conditionalFormatting sqref="C74:F74 O74:S74 I74:L74 U74:W74">
    <cfRule type="cellIs" dxfId="169" priority="151" operator="equal">
      <formula>$AP74</formula>
    </cfRule>
  </conditionalFormatting>
  <conditionalFormatting sqref="O86:S86 I86:L86 U86:W86 Z86:AG86">
    <cfRule type="cellIs" dxfId="168" priority="149" operator="equal">
      <formula>$AP86</formula>
    </cfRule>
  </conditionalFormatting>
  <conditionalFormatting sqref="O92:S92 K92:L92 U92:W92 Z92:AE92">
    <cfRule type="cellIs" dxfId="167" priority="148" operator="equal">
      <formula>$AP92</formula>
    </cfRule>
  </conditionalFormatting>
  <conditionalFormatting sqref="K104:L104 AA104:AD104 AJ104:AN104">
    <cfRule type="cellIs" dxfId="166" priority="146" operator="equal">
      <formula>$AP104</formula>
    </cfRule>
  </conditionalFormatting>
  <conditionalFormatting sqref="K116 AA116:AD116 AJ116:AN116">
    <cfRule type="cellIs" dxfId="165" priority="144" operator="equal">
      <formula>$AP116</formula>
    </cfRule>
  </conditionalFormatting>
  <conditionalFormatting sqref="M20:N20">
    <cfRule type="cellIs" dxfId="164" priority="142" operator="equal">
      <formula>$AP20</formula>
    </cfRule>
  </conditionalFormatting>
  <conditionalFormatting sqref="M38:N38">
    <cfRule type="cellIs" dxfId="163" priority="139" operator="equal">
      <formula>$AP38</formula>
    </cfRule>
  </conditionalFormatting>
  <conditionalFormatting sqref="M50:N50 M56:N56 M62:N62">
    <cfRule type="cellIs" dxfId="162" priority="138" operator="equal">
      <formula>$AP50</formula>
    </cfRule>
  </conditionalFormatting>
  <conditionalFormatting sqref="M68:N68">
    <cfRule type="cellIs" dxfId="161" priority="135" operator="equal">
      <formula>$AP68</formula>
    </cfRule>
  </conditionalFormatting>
  <conditionalFormatting sqref="M86:N86">
    <cfRule type="cellIs" dxfId="160" priority="133" operator="equal">
      <formula>$AP86</formula>
    </cfRule>
  </conditionalFormatting>
  <conditionalFormatting sqref="M92:N92">
    <cfRule type="cellIs" dxfId="159" priority="132" operator="equal">
      <formula>$AP92</formula>
    </cfRule>
  </conditionalFormatting>
  <conditionalFormatting sqref="AJ20:AN20">
    <cfRule type="cellIs" dxfId="158" priority="127" operator="equal">
      <formula>$AP20</formula>
    </cfRule>
  </conditionalFormatting>
  <conditionalFormatting sqref="AJ26:AN26">
    <cfRule type="cellIs" dxfId="157" priority="126" operator="equal">
      <formula>$AP26</formula>
    </cfRule>
  </conditionalFormatting>
  <conditionalFormatting sqref="AJ32:AN32">
    <cfRule type="cellIs" dxfId="156" priority="125" operator="equal">
      <formula>$AP32</formula>
    </cfRule>
  </conditionalFormatting>
  <conditionalFormatting sqref="AJ38:AN38">
    <cfRule type="cellIs" dxfId="155" priority="124" operator="equal">
      <formula>$AP38</formula>
    </cfRule>
  </conditionalFormatting>
  <conditionalFormatting sqref="AJ44:AN44">
    <cfRule type="cellIs" dxfId="154" priority="123" operator="equal">
      <formula>$AP44</formula>
    </cfRule>
  </conditionalFormatting>
  <conditionalFormatting sqref="AJ56:AN56">
    <cfRule type="cellIs" dxfId="153" priority="122" operator="equal">
      <formula>$AP56</formula>
    </cfRule>
  </conditionalFormatting>
  <conditionalFormatting sqref="AJ62:AN62">
    <cfRule type="cellIs" dxfId="152" priority="121" operator="equal">
      <formula>$AP62</formula>
    </cfRule>
  </conditionalFormatting>
  <conditionalFormatting sqref="AJ68:AN68">
    <cfRule type="cellIs" dxfId="151" priority="120" operator="equal">
      <formula>$AP68</formula>
    </cfRule>
  </conditionalFormatting>
  <conditionalFormatting sqref="AJ74:AN74">
    <cfRule type="cellIs" dxfId="150" priority="119" operator="equal">
      <formula>$AP74</formula>
    </cfRule>
  </conditionalFormatting>
  <conditionalFormatting sqref="AJ80:AN80">
    <cfRule type="cellIs" dxfId="149" priority="118" operator="equal">
      <formula>$AP80</formula>
    </cfRule>
  </conditionalFormatting>
  <conditionalFormatting sqref="AJ86:AN86">
    <cfRule type="cellIs" dxfId="148" priority="117" operator="equal">
      <formula>$AP86</formula>
    </cfRule>
  </conditionalFormatting>
  <conditionalFormatting sqref="AJ92:AN92">
    <cfRule type="cellIs" dxfId="147" priority="116" operator="equal">
      <formula>$AP92</formula>
    </cfRule>
  </conditionalFormatting>
  <conditionalFormatting sqref="T14">
    <cfRule type="cellIs" dxfId="146" priority="112" operator="equal">
      <formula>$AP14</formula>
    </cfRule>
  </conditionalFormatting>
  <conditionalFormatting sqref="T20">
    <cfRule type="cellIs" dxfId="145" priority="111" operator="equal">
      <formula>$AP20</formula>
    </cfRule>
  </conditionalFormatting>
  <conditionalFormatting sqref="T44">
    <cfRule type="cellIs" dxfId="144" priority="108" operator="equal">
      <formula>$AP44</formula>
    </cfRule>
  </conditionalFormatting>
  <conditionalFormatting sqref="T50 T56 T62">
    <cfRule type="cellIs" dxfId="143" priority="107" operator="equal">
      <formula>$AP50</formula>
    </cfRule>
  </conditionalFormatting>
  <conditionalFormatting sqref="T68 T74 T86 T92">
    <cfRule type="cellIs" dxfId="142" priority="106" operator="equal">
      <formula>$AP68</formula>
    </cfRule>
  </conditionalFormatting>
  <conditionalFormatting sqref="AH20:AI20">
    <cfRule type="cellIs" dxfId="141" priority="105" operator="equal">
      <formula>$AP20</formula>
    </cfRule>
  </conditionalFormatting>
  <conditionalFormatting sqref="AH32:AI32">
    <cfRule type="cellIs" dxfId="140" priority="104" operator="equal">
      <formula>$AP32</formula>
    </cfRule>
  </conditionalFormatting>
  <conditionalFormatting sqref="AH38:AI38">
    <cfRule type="cellIs" dxfId="139" priority="103" operator="equal">
      <formula>$AP38</formula>
    </cfRule>
  </conditionalFormatting>
  <conditionalFormatting sqref="AH44:AI44">
    <cfRule type="cellIs" dxfId="138" priority="102" operator="equal">
      <formula>$AP44</formula>
    </cfRule>
  </conditionalFormatting>
  <conditionalFormatting sqref="AH50:AI50">
    <cfRule type="cellIs" dxfId="137" priority="101" operator="equal">
      <formula>$AP50</formula>
    </cfRule>
  </conditionalFormatting>
  <conditionalFormatting sqref="AH56:AI56">
    <cfRule type="cellIs" dxfId="136" priority="100" operator="equal">
      <formula>$AP56</formula>
    </cfRule>
  </conditionalFormatting>
  <conditionalFormatting sqref="AH62:AI62">
    <cfRule type="cellIs" dxfId="135" priority="99" operator="equal">
      <formula>$AP62</formula>
    </cfRule>
  </conditionalFormatting>
  <conditionalFormatting sqref="AH80:AI80">
    <cfRule type="cellIs" dxfId="134" priority="97" operator="equal">
      <formula>$AP80</formula>
    </cfRule>
  </conditionalFormatting>
  <conditionalFormatting sqref="AH86:AI86">
    <cfRule type="cellIs" dxfId="133" priority="96" operator="equal">
      <formula>$AP86</formula>
    </cfRule>
  </conditionalFormatting>
  <conditionalFormatting sqref="AH92:AI92">
    <cfRule type="cellIs" dxfId="132" priority="95" operator="equal">
      <formula>$AP92</formula>
    </cfRule>
  </conditionalFormatting>
  <conditionalFormatting sqref="AH104:AI104">
    <cfRule type="cellIs" dxfId="131" priority="93" operator="equal">
      <formula>$AP104</formula>
    </cfRule>
  </conditionalFormatting>
  <conditionalFormatting sqref="AH116:AI116">
    <cfRule type="cellIs" dxfId="130" priority="91" operator="equal">
      <formula>$AP116</formula>
    </cfRule>
  </conditionalFormatting>
  <conditionalFormatting sqref="AG32">
    <cfRule type="cellIs" dxfId="129" priority="89" operator="equal">
      <formula>$AP32</formula>
    </cfRule>
  </conditionalFormatting>
  <conditionalFormatting sqref="X74:Y74">
    <cfRule type="cellIs" dxfId="128" priority="88" operator="equal">
      <formula>$AP74</formula>
    </cfRule>
  </conditionalFormatting>
  <conditionalFormatting sqref="Z74:AG74">
    <cfRule type="cellIs" dxfId="127" priority="87" operator="equal">
      <formula>$AP74</formula>
    </cfRule>
  </conditionalFormatting>
  <conditionalFormatting sqref="AH74:AI74">
    <cfRule type="cellIs" dxfId="126" priority="86" operator="equal">
      <formula>$AP74</formula>
    </cfRule>
  </conditionalFormatting>
  <conditionalFormatting sqref="G116:H116">
    <cfRule type="cellIs" dxfId="125" priority="82" operator="equal">
      <formula>$AP116</formula>
    </cfRule>
  </conditionalFormatting>
  <conditionalFormatting sqref="C116:F116">
    <cfRule type="cellIs" dxfId="124" priority="81" operator="equal">
      <formula>$AP116</formula>
    </cfRule>
  </conditionalFormatting>
  <conditionalFormatting sqref="G104:H104">
    <cfRule type="cellIs" dxfId="123" priority="78" operator="equal">
      <formula>$AP104</formula>
    </cfRule>
  </conditionalFormatting>
  <conditionalFormatting sqref="C104:F104">
    <cfRule type="cellIs" dxfId="122" priority="77" operator="equal">
      <formula>$AP104</formula>
    </cfRule>
  </conditionalFormatting>
  <conditionalFormatting sqref="G92:H92">
    <cfRule type="cellIs" dxfId="121" priority="74" operator="equal">
      <formula>$AP92</formula>
    </cfRule>
  </conditionalFormatting>
  <conditionalFormatting sqref="C92:F92">
    <cfRule type="cellIs" dxfId="120" priority="73" operator="equal">
      <formula>$AP92</formula>
    </cfRule>
  </conditionalFormatting>
  <conditionalFormatting sqref="G86:H86">
    <cfRule type="cellIs" dxfId="119" priority="72" operator="equal">
      <formula>$AP86</formula>
    </cfRule>
  </conditionalFormatting>
  <conditionalFormatting sqref="C86:F86">
    <cfRule type="cellIs" dxfId="118" priority="71" operator="equal">
      <formula>$AP86</formula>
    </cfRule>
  </conditionalFormatting>
  <conditionalFormatting sqref="G80:H80">
    <cfRule type="cellIs" dxfId="117" priority="70" operator="equal">
      <formula>$AP80</formula>
    </cfRule>
  </conditionalFormatting>
  <conditionalFormatting sqref="C80:F80">
    <cfRule type="cellIs" dxfId="116" priority="69" operator="equal">
      <formula>$AP80</formula>
    </cfRule>
  </conditionalFormatting>
  <conditionalFormatting sqref="G68:H68">
    <cfRule type="cellIs" dxfId="115" priority="68" operator="equal">
      <formula>$AP68</formula>
    </cfRule>
  </conditionalFormatting>
  <conditionalFormatting sqref="C68:F68">
    <cfRule type="cellIs" dxfId="114" priority="67" operator="equal">
      <formula>$AP68</formula>
    </cfRule>
  </conditionalFormatting>
  <conditionalFormatting sqref="G62:H62">
    <cfRule type="cellIs" dxfId="113" priority="66" operator="equal">
      <formula>$AP62</formula>
    </cfRule>
  </conditionalFormatting>
  <conditionalFormatting sqref="C62:F62">
    <cfRule type="cellIs" dxfId="112" priority="65" operator="equal">
      <formula>$AP62</formula>
    </cfRule>
  </conditionalFormatting>
  <conditionalFormatting sqref="G56:H56">
    <cfRule type="cellIs" dxfId="111" priority="64" operator="equal">
      <formula>$AP56</formula>
    </cfRule>
  </conditionalFormatting>
  <conditionalFormatting sqref="C56:F56">
    <cfRule type="cellIs" dxfId="110" priority="63" operator="equal">
      <formula>$AP56</formula>
    </cfRule>
  </conditionalFormatting>
  <conditionalFormatting sqref="G50:H50">
    <cfRule type="cellIs" dxfId="109" priority="62" operator="equal">
      <formula>$AP50</formula>
    </cfRule>
  </conditionalFormatting>
  <conditionalFormatting sqref="C50:F50">
    <cfRule type="cellIs" dxfId="108" priority="61" operator="equal">
      <formula>$AP50</formula>
    </cfRule>
  </conditionalFormatting>
  <conditionalFormatting sqref="G44:H44">
    <cfRule type="cellIs" dxfId="107" priority="60" operator="equal">
      <formula>$AP44</formula>
    </cfRule>
  </conditionalFormatting>
  <conditionalFormatting sqref="C44:F44 I44:L44">
    <cfRule type="cellIs" dxfId="106" priority="59" operator="equal">
      <formula>$AP44</formula>
    </cfRule>
  </conditionalFormatting>
  <conditionalFormatting sqref="AE26:AI26">
    <cfRule type="cellIs" dxfId="105" priority="58" operator="equal">
      <formula>$AP26</formula>
    </cfRule>
  </conditionalFormatting>
  <conditionalFormatting sqref="AE68:AI68">
    <cfRule type="cellIs" dxfId="104" priority="57" operator="equal">
      <formula>$AP68</formula>
    </cfRule>
  </conditionalFormatting>
  <conditionalFormatting sqref="E20">
    <cfRule type="cellIs" dxfId="103" priority="56" operator="equal">
      <formula>$AP20</formula>
    </cfRule>
  </conditionalFormatting>
  <conditionalFormatting sqref="E38">
    <cfRule type="cellIs" dxfId="102" priority="55" operator="equal">
      <formula>$AP38</formula>
    </cfRule>
  </conditionalFormatting>
  <conditionalFormatting sqref="X26:Y26">
    <cfRule type="cellIs" dxfId="101" priority="54" operator="equal">
      <formula>$AP26</formula>
    </cfRule>
  </conditionalFormatting>
  <conditionalFormatting sqref="O26:S26 U26:W26 Z26:AC26">
    <cfRule type="cellIs" dxfId="100" priority="53" operator="equal">
      <formula>$AP26</formula>
    </cfRule>
  </conditionalFormatting>
  <conditionalFormatting sqref="M26:N26">
    <cfRule type="cellIs" dxfId="99" priority="52" operator="equal">
      <formula>$AP26</formula>
    </cfRule>
  </conditionalFormatting>
  <conditionalFormatting sqref="T26">
    <cfRule type="cellIs" dxfId="98" priority="51" operator="equal">
      <formula>$AP26</formula>
    </cfRule>
  </conditionalFormatting>
  <conditionalFormatting sqref="I26:L26">
    <cfRule type="cellIs" dxfId="97" priority="50" operator="equal">
      <formula>$AP26</formula>
    </cfRule>
  </conditionalFormatting>
  <conditionalFormatting sqref="G32:H32">
    <cfRule type="cellIs" dxfId="96" priority="49" operator="equal">
      <formula>$AP32</formula>
    </cfRule>
  </conditionalFormatting>
  <conditionalFormatting sqref="X32:Y32">
    <cfRule type="cellIs" dxfId="95" priority="48" operator="equal">
      <formula>$AP32</formula>
    </cfRule>
  </conditionalFormatting>
  <conditionalFormatting sqref="O32:S32 U32:W32 Z32">
    <cfRule type="cellIs" dxfId="94" priority="47" operator="equal">
      <formula>$AP32</formula>
    </cfRule>
  </conditionalFormatting>
  <conditionalFormatting sqref="M32:N32">
    <cfRule type="cellIs" dxfId="93" priority="46" operator="equal">
      <formula>$AP32</formula>
    </cfRule>
  </conditionalFormatting>
  <conditionalFormatting sqref="T32">
    <cfRule type="cellIs" dxfId="92" priority="45" operator="equal">
      <formula>$AP32</formula>
    </cfRule>
  </conditionalFormatting>
  <conditionalFormatting sqref="I32:L32">
    <cfRule type="cellIs" dxfId="91" priority="44" operator="equal">
      <formula>$AP32</formula>
    </cfRule>
  </conditionalFormatting>
  <conditionalFormatting sqref="I38:L38">
    <cfRule type="cellIs" dxfId="90" priority="43" operator="equal">
      <formula>$AP38</formula>
    </cfRule>
  </conditionalFormatting>
  <conditionalFormatting sqref="AE104:AG104">
    <cfRule type="cellIs" dxfId="89" priority="42" operator="equal">
      <formula>$AP104</formula>
    </cfRule>
  </conditionalFormatting>
  <conditionalFormatting sqref="AE116:AG116">
    <cfRule type="cellIs" dxfId="88" priority="41" operator="equal">
      <formula>$AP116</formula>
    </cfRule>
  </conditionalFormatting>
  <conditionalFormatting sqref="X80:Y80">
    <cfRule type="cellIs" dxfId="87" priority="40" operator="equal">
      <formula>$AP80</formula>
    </cfRule>
  </conditionalFormatting>
  <conditionalFormatting sqref="O80:S80 I80:L80 U80:W80 Z80:AG80">
    <cfRule type="cellIs" dxfId="86" priority="39" operator="equal">
      <formula>$AP80</formula>
    </cfRule>
  </conditionalFormatting>
  <conditionalFormatting sqref="M80:N80">
    <cfRule type="cellIs" dxfId="85" priority="38" operator="equal">
      <formula>$AP80</formula>
    </cfRule>
  </conditionalFormatting>
  <conditionalFormatting sqref="T80">
    <cfRule type="cellIs" dxfId="84" priority="37" operator="equal">
      <formula>$AP80</formula>
    </cfRule>
  </conditionalFormatting>
  <conditionalFormatting sqref="AF92:AG92">
    <cfRule type="cellIs" dxfId="83" priority="36" operator="equal">
      <formula>$AP92</formula>
    </cfRule>
  </conditionalFormatting>
  <conditionalFormatting sqref="I92:J92">
    <cfRule type="cellIs" dxfId="82" priority="35" operator="equal">
      <formula>$AP92</formula>
    </cfRule>
  </conditionalFormatting>
  <conditionalFormatting sqref="X98:Y98">
    <cfRule type="cellIs" dxfId="81" priority="34" operator="equal">
      <formula>$AP98</formula>
    </cfRule>
  </conditionalFormatting>
  <conditionalFormatting sqref="O98:S98 I98:L98 U98:W98 Z98:AG98">
    <cfRule type="cellIs" dxfId="80" priority="33" operator="equal">
      <formula>$AP98</formula>
    </cfRule>
  </conditionalFormatting>
  <conditionalFormatting sqref="M98:N98">
    <cfRule type="cellIs" dxfId="79" priority="32" operator="equal">
      <formula>$AP98</formula>
    </cfRule>
  </conditionalFormatting>
  <conditionalFormatting sqref="AJ98:AN98">
    <cfRule type="cellIs" dxfId="78" priority="31" operator="equal">
      <formula>$AP98</formula>
    </cfRule>
  </conditionalFormatting>
  <conditionalFormatting sqref="T98">
    <cfRule type="cellIs" dxfId="77" priority="30" operator="equal">
      <formula>$AP98</formula>
    </cfRule>
  </conditionalFormatting>
  <conditionalFormatting sqref="AH98:AI98">
    <cfRule type="cellIs" dxfId="76" priority="29" operator="equal">
      <formula>$AP98</formula>
    </cfRule>
  </conditionalFormatting>
  <conditionalFormatting sqref="G98:H98">
    <cfRule type="cellIs" dxfId="75" priority="28" operator="equal">
      <formula>$AP98</formula>
    </cfRule>
  </conditionalFormatting>
  <conditionalFormatting sqref="C98:F98">
    <cfRule type="cellIs" dxfId="74" priority="27" operator="equal">
      <formula>$AP98</formula>
    </cfRule>
  </conditionalFormatting>
  <conditionalFormatting sqref="X122:Y122">
    <cfRule type="cellIs" dxfId="73" priority="26" operator="equal">
      <formula>$AP122</formula>
    </cfRule>
  </conditionalFormatting>
  <conditionalFormatting sqref="O122:S122 I122:L122 U122:W122 Z122:AG122">
    <cfRule type="cellIs" dxfId="72" priority="25" operator="equal">
      <formula>$AP122</formula>
    </cfRule>
  </conditionalFormatting>
  <conditionalFormatting sqref="M122:N122">
    <cfRule type="cellIs" dxfId="71" priority="24" operator="equal">
      <formula>$AP122</formula>
    </cfRule>
  </conditionalFormatting>
  <conditionalFormatting sqref="AJ122:AN122">
    <cfRule type="cellIs" dxfId="70" priority="23" operator="equal">
      <formula>$AP122</formula>
    </cfRule>
  </conditionalFormatting>
  <conditionalFormatting sqref="T122">
    <cfRule type="cellIs" dxfId="69" priority="22" operator="equal">
      <formula>$AP122</formula>
    </cfRule>
  </conditionalFormatting>
  <conditionalFormatting sqref="AH122:AI122">
    <cfRule type="cellIs" dxfId="68" priority="21" operator="equal">
      <formula>$AP122</formula>
    </cfRule>
  </conditionalFormatting>
  <conditionalFormatting sqref="G122:H122">
    <cfRule type="cellIs" dxfId="67" priority="20" operator="equal">
      <formula>$AP122</formula>
    </cfRule>
  </conditionalFormatting>
  <conditionalFormatting sqref="C122:F122">
    <cfRule type="cellIs" dxfId="66" priority="19" operator="equal">
      <formula>$AP122</formula>
    </cfRule>
  </conditionalFormatting>
  <conditionalFormatting sqref="X116:Y116">
    <cfRule type="cellIs" dxfId="65" priority="18" operator="equal">
      <formula>$AP116</formula>
    </cfRule>
  </conditionalFormatting>
  <conditionalFormatting sqref="O116:S116 L116 U116:W116 Z116">
    <cfRule type="cellIs" dxfId="64" priority="17" operator="equal">
      <formula>$AP116</formula>
    </cfRule>
  </conditionalFormatting>
  <conditionalFormatting sqref="M116:N116">
    <cfRule type="cellIs" dxfId="63" priority="16" operator="equal">
      <formula>$AP116</formula>
    </cfRule>
  </conditionalFormatting>
  <conditionalFormatting sqref="T116">
    <cfRule type="cellIs" dxfId="62" priority="15" operator="equal">
      <formula>$AP116</formula>
    </cfRule>
  </conditionalFormatting>
  <conditionalFormatting sqref="I116:J116">
    <cfRule type="cellIs" dxfId="61" priority="14" operator="equal">
      <formula>$AP116</formula>
    </cfRule>
  </conditionalFormatting>
  <conditionalFormatting sqref="M110:N110">
    <cfRule type="cellIs" dxfId="60" priority="13" operator="equal">
      <formula>$AP110</formula>
    </cfRule>
  </conditionalFormatting>
  <conditionalFormatting sqref="G110:H110">
    <cfRule type="cellIs" dxfId="59" priority="12" operator="equal">
      <formula>$AP110</formula>
    </cfRule>
  </conditionalFormatting>
  <conditionalFormatting sqref="C110:F110 O110:S110 I110:L110 U110:W110">
    <cfRule type="cellIs" dxfId="58" priority="11" operator="equal">
      <formula>$AP110</formula>
    </cfRule>
  </conditionalFormatting>
  <conditionalFormatting sqref="AJ110:AN110">
    <cfRule type="cellIs" dxfId="57" priority="10" operator="equal">
      <formula>$AP110</formula>
    </cfRule>
  </conditionalFormatting>
  <conditionalFormatting sqref="T110">
    <cfRule type="cellIs" dxfId="56" priority="9" operator="equal">
      <formula>$AP110</formula>
    </cfRule>
  </conditionalFormatting>
  <conditionalFormatting sqref="X110:Y110">
    <cfRule type="cellIs" dxfId="55" priority="8" operator="equal">
      <formula>$AP110</formula>
    </cfRule>
  </conditionalFormatting>
  <conditionalFormatting sqref="Z110:AG110">
    <cfRule type="cellIs" dxfId="54" priority="7" operator="equal">
      <formula>$AP110</formula>
    </cfRule>
  </conditionalFormatting>
  <conditionalFormatting sqref="AH110:AI110">
    <cfRule type="cellIs" dxfId="53" priority="6" operator="equal">
      <formula>$AP110</formula>
    </cfRule>
  </conditionalFormatting>
  <conditionalFormatting sqref="X104:Y104">
    <cfRule type="cellIs" dxfId="52" priority="5" operator="equal">
      <formula>$AP104</formula>
    </cfRule>
  </conditionalFormatting>
  <conditionalFormatting sqref="O104:S104 U104:W104 Z104">
    <cfRule type="cellIs" dxfId="51" priority="4" operator="equal">
      <formula>$AP104</formula>
    </cfRule>
  </conditionalFormatting>
  <conditionalFormatting sqref="M104:N104">
    <cfRule type="cellIs" dxfId="50" priority="3" operator="equal">
      <formula>$AP104</formula>
    </cfRule>
  </conditionalFormatting>
  <conditionalFormatting sqref="T104">
    <cfRule type="cellIs" dxfId="49" priority="2" operator="equal">
      <formula>$AP104</formula>
    </cfRule>
  </conditionalFormatting>
  <conditionalFormatting sqref="I104:J104">
    <cfRule type="cellIs" dxfId="48" priority="1" operator="equal">
      <formula>$AP104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8"/>
  <sheetViews>
    <sheetView zoomScale="110" zoomScaleNormal="110" workbookViewId="0">
      <pane ySplit="5" topLeftCell="A63" activePane="bottomLeft" state="frozen"/>
      <selection activeCell="C134" sqref="C134"/>
      <selection pane="bottomLeft" activeCell="S104" sqref="S104"/>
    </sheetView>
  </sheetViews>
  <sheetFormatPr defaultRowHeight="15" x14ac:dyDescent="0.2"/>
  <cols>
    <col min="1" max="1" width="10.7109375" style="1" customWidth="1"/>
    <col min="2" max="2" width="7.7109375" style="1" customWidth="1"/>
    <col min="3" max="36" width="3.28515625" style="1" customWidth="1"/>
    <col min="37" max="37" width="9.140625" style="1"/>
    <col min="38" max="38" width="0" style="1" hidden="1" customWidth="1"/>
    <col min="39" max="16384" width="9.140625" style="1"/>
  </cols>
  <sheetData>
    <row r="1" spans="1:40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5" t="s">
        <v>51</v>
      </c>
      <c r="T1" s="6"/>
      <c r="U1" s="6"/>
      <c r="V1" s="6"/>
      <c r="W1" s="3"/>
      <c r="X1" s="6"/>
      <c r="Y1" s="6"/>
      <c r="Z1" s="6"/>
      <c r="AA1" s="6"/>
      <c r="AB1" s="6"/>
      <c r="AC1" s="3"/>
      <c r="AD1" s="6"/>
      <c r="AE1" s="6"/>
      <c r="AF1" s="6"/>
      <c r="AG1" s="3"/>
      <c r="AH1" s="6"/>
      <c r="AI1" s="6"/>
      <c r="AJ1" s="3"/>
      <c r="AK1" s="7"/>
      <c r="AN1" s="225"/>
    </row>
    <row r="2" spans="1:40" ht="5.0999999999999996" customHeight="1" thickBot="1" x14ac:dyDescent="0.25">
      <c r="A2" s="8"/>
      <c r="B2" s="9"/>
      <c r="C2" s="9"/>
      <c r="D2" s="9"/>
      <c r="E2" s="9"/>
      <c r="F2" s="9"/>
      <c r="G2" s="9"/>
      <c r="P2" s="9"/>
      <c r="Q2" s="9"/>
      <c r="R2" s="10"/>
      <c r="S2" s="11"/>
      <c r="T2" s="12"/>
      <c r="U2" s="12"/>
      <c r="V2" s="12"/>
      <c r="W2" s="9"/>
      <c r="X2" s="12"/>
      <c r="Y2" s="12"/>
      <c r="Z2" s="12"/>
      <c r="AA2" s="12"/>
      <c r="AB2" s="12"/>
      <c r="AC2" s="9"/>
      <c r="AD2" s="12"/>
      <c r="AE2" s="12"/>
      <c r="AF2" s="12"/>
      <c r="AG2" s="9"/>
      <c r="AH2" s="12"/>
      <c r="AI2" s="12"/>
      <c r="AJ2" s="9"/>
      <c r="AK2" s="13"/>
      <c r="AN2" s="225"/>
    </row>
    <row r="3" spans="1:40" ht="21.95" customHeight="1" thickBot="1" x14ac:dyDescent="0.25">
      <c r="A3" s="8" t="s">
        <v>0</v>
      </c>
      <c r="B3" s="14">
        <v>11</v>
      </c>
      <c r="C3" s="12" t="s">
        <v>50</v>
      </c>
      <c r="D3" s="12"/>
      <c r="E3" s="12"/>
      <c r="F3" s="12"/>
      <c r="G3" s="12"/>
      <c r="P3" s="9"/>
      <c r="Q3" s="9"/>
      <c r="R3" s="10"/>
      <c r="S3" s="15" t="s">
        <v>32</v>
      </c>
      <c r="T3" s="12"/>
      <c r="U3" s="12"/>
      <c r="V3" s="12"/>
      <c r="W3" s="9"/>
      <c r="X3" s="12"/>
      <c r="Y3" s="12"/>
      <c r="Z3" s="12"/>
      <c r="AA3" s="12"/>
      <c r="AB3" s="12"/>
      <c r="AC3" s="9"/>
      <c r="AD3" s="12"/>
      <c r="AE3" s="12"/>
      <c r="AF3" s="12"/>
      <c r="AG3" s="9"/>
      <c r="AH3" s="12"/>
      <c r="AI3" s="12"/>
      <c r="AJ3" s="9"/>
      <c r="AK3" s="13"/>
      <c r="AN3" s="225"/>
    </row>
    <row r="4" spans="1:40" ht="5.0999999999999996" customHeight="1" thickBot="1" x14ac:dyDescent="0.3">
      <c r="A4" s="16"/>
      <c r="B4" s="17"/>
      <c r="C4" s="18"/>
      <c r="D4" s="18"/>
      <c r="E4" s="18"/>
      <c r="F4" s="18"/>
      <c r="G4" s="18"/>
      <c r="P4" s="19"/>
      <c r="Q4" s="19"/>
      <c r="R4" s="20"/>
      <c r="S4" s="21"/>
      <c r="T4" s="18"/>
      <c r="U4" s="18"/>
      <c r="V4" s="18"/>
      <c r="W4" s="19"/>
      <c r="X4" s="18"/>
      <c r="Y4" s="18"/>
      <c r="Z4" s="18"/>
      <c r="AA4" s="18"/>
      <c r="AB4" s="18"/>
      <c r="AC4" s="19"/>
      <c r="AD4" s="18"/>
      <c r="AE4" s="18"/>
      <c r="AF4" s="18"/>
      <c r="AG4" s="19"/>
      <c r="AH4" s="18"/>
      <c r="AI4" s="18"/>
      <c r="AJ4" s="19"/>
      <c r="AK4" s="22"/>
      <c r="AN4" s="225"/>
    </row>
    <row r="5" spans="1:40" ht="117" customHeight="1" thickBot="1" x14ac:dyDescent="0.25">
      <c r="A5" s="42" t="s">
        <v>48</v>
      </c>
      <c r="B5" s="31" t="s">
        <v>1</v>
      </c>
      <c r="C5" s="53" t="s">
        <v>23</v>
      </c>
      <c r="D5" s="54" t="s">
        <v>24</v>
      </c>
      <c r="E5" s="54" t="s">
        <v>25</v>
      </c>
      <c r="F5" s="54" t="s">
        <v>27</v>
      </c>
      <c r="G5" s="54" t="s">
        <v>26</v>
      </c>
      <c r="H5" s="57" t="s">
        <v>19</v>
      </c>
      <c r="I5" s="58" t="s">
        <v>11</v>
      </c>
      <c r="J5" s="67" t="s">
        <v>42</v>
      </c>
      <c r="K5" s="32" t="s">
        <v>12</v>
      </c>
      <c r="L5" s="34" t="s">
        <v>13</v>
      </c>
      <c r="M5" s="34" t="s">
        <v>14</v>
      </c>
      <c r="N5" s="34" t="s">
        <v>15</v>
      </c>
      <c r="O5" s="34" t="s">
        <v>16</v>
      </c>
      <c r="P5" s="34" t="s">
        <v>17</v>
      </c>
      <c r="Q5" s="36" t="s">
        <v>46</v>
      </c>
      <c r="R5" s="35" t="s">
        <v>47</v>
      </c>
      <c r="S5" s="31" t="s">
        <v>28</v>
      </c>
      <c r="T5" s="65" t="s">
        <v>43</v>
      </c>
      <c r="U5" s="62" t="s">
        <v>30</v>
      </c>
      <c r="V5" s="61" t="s">
        <v>36</v>
      </c>
      <c r="W5" s="62" t="s">
        <v>35</v>
      </c>
      <c r="X5" s="61" t="s">
        <v>44</v>
      </c>
      <c r="Y5" s="62" t="s">
        <v>45</v>
      </c>
      <c r="Z5" s="62" t="s">
        <v>33</v>
      </c>
      <c r="AA5" s="32" t="s">
        <v>37</v>
      </c>
      <c r="AB5" s="34" t="s">
        <v>39</v>
      </c>
      <c r="AC5" s="34" t="s">
        <v>40</v>
      </c>
      <c r="AD5" s="32" t="s">
        <v>39</v>
      </c>
      <c r="AE5" s="34" t="s">
        <v>41</v>
      </c>
      <c r="AF5" s="68" t="s">
        <v>38</v>
      </c>
      <c r="AG5" s="69" t="s">
        <v>18</v>
      </c>
      <c r="AH5" s="36" t="s">
        <v>46</v>
      </c>
      <c r="AI5" s="35" t="s">
        <v>47</v>
      </c>
      <c r="AJ5" s="31" t="s">
        <v>28</v>
      </c>
      <c r="AK5" s="46" t="s">
        <v>49</v>
      </c>
      <c r="AL5" s="23" t="s">
        <v>2</v>
      </c>
      <c r="AN5" s="226" t="s">
        <v>93</v>
      </c>
    </row>
    <row r="6" spans="1:40" ht="15.6" customHeight="1" x14ac:dyDescent="0.2">
      <c r="A6" s="43"/>
      <c r="B6" s="29" t="s">
        <v>3</v>
      </c>
      <c r="C6" s="72"/>
      <c r="D6" s="73" t="s">
        <v>53</v>
      </c>
      <c r="E6" s="73" t="s">
        <v>53</v>
      </c>
      <c r="F6" s="73" t="s">
        <v>53</v>
      </c>
      <c r="G6" s="73" t="s">
        <v>53</v>
      </c>
      <c r="H6" s="74"/>
      <c r="I6" s="75">
        <v>0</v>
      </c>
      <c r="J6" s="66"/>
      <c r="K6" s="76">
        <v>0</v>
      </c>
      <c r="L6" s="77">
        <v>0</v>
      </c>
      <c r="M6" s="77">
        <v>1</v>
      </c>
      <c r="N6" s="77">
        <v>2</v>
      </c>
      <c r="O6" s="77">
        <v>6</v>
      </c>
      <c r="P6" s="77">
        <v>0</v>
      </c>
      <c r="Q6" s="76">
        <v>0</v>
      </c>
      <c r="R6" s="78">
        <v>0</v>
      </c>
      <c r="S6" s="79">
        <v>1</v>
      </c>
      <c r="T6" s="80">
        <v>0</v>
      </c>
      <c r="U6" s="81">
        <v>0</v>
      </c>
      <c r="V6" s="82">
        <v>0</v>
      </c>
      <c r="W6" s="81">
        <v>0</v>
      </c>
      <c r="X6" s="82" t="s">
        <v>53</v>
      </c>
      <c r="Y6" s="81" t="s">
        <v>53</v>
      </c>
      <c r="Z6" s="81" t="s">
        <v>53</v>
      </c>
      <c r="AA6" s="76" t="s">
        <v>53</v>
      </c>
      <c r="AB6" s="77" t="s">
        <v>53</v>
      </c>
      <c r="AC6" s="77" t="s">
        <v>53</v>
      </c>
      <c r="AD6" s="76" t="s">
        <v>53</v>
      </c>
      <c r="AE6" s="77" t="s">
        <v>53</v>
      </c>
      <c r="AF6" s="83" t="s">
        <v>53</v>
      </c>
      <c r="AG6" s="84" t="s">
        <v>53</v>
      </c>
      <c r="AH6" s="76" t="s">
        <v>53</v>
      </c>
      <c r="AI6" s="78" t="s">
        <v>53</v>
      </c>
      <c r="AJ6" s="79" t="s">
        <v>53</v>
      </c>
      <c r="AK6" s="47" t="s">
        <v>8</v>
      </c>
      <c r="AL6" s="24"/>
      <c r="AN6" s="225" t="str">
        <f t="shared" ref="AN6:AN69" si="0">IF($B5="l. wsiad.",SUM(C5:E5,H5:I5,V6,W5:Y5),"-")</f>
        <v>-</v>
      </c>
    </row>
    <row r="7" spans="1:40" ht="15.6" customHeight="1" x14ac:dyDescent="0.2">
      <c r="A7" s="44">
        <v>5.29</v>
      </c>
      <c r="B7" s="30" t="s">
        <v>4</v>
      </c>
      <c r="C7" s="85" t="s">
        <v>53</v>
      </c>
      <c r="D7" s="86" t="s">
        <v>53</v>
      </c>
      <c r="E7" s="86" t="s">
        <v>53</v>
      </c>
      <c r="F7" s="86" t="s">
        <v>53</v>
      </c>
      <c r="G7" s="86" t="s">
        <v>53</v>
      </c>
      <c r="H7" s="87">
        <v>1</v>
      </c>
      <c r="I7" s="88">
        <v>0</v>
      </c>
      <c r="J7" s="89" t="s">
        <v>53</v>
      </c>
      <c r="K7" s="90">
        <v>9</v>
      </c>
      <c r="L7" s="91">
        <v>0</v>
      </c>
      <c r="M7" s="91">
        <v>1</v>
      </c>
      <c r="N7" s="91">
        <v>0</v>
      </c>
      <c r="O7" s="91">
        <v>0</v>
      </c>
      <c r="P7" s="91">
        <v>0</v>
      </c>
      <c r="Q7" s="90">
        <v>0</v>
      </c>
      <c r="R7" s="91">
        <v>0</v>
      </c>
      <c r="S7" s="91">
        <v>0</v>
      </c>
      <c r="T7" s="92">
        <v>0</v>
      </c>
      <c r="U7" s="93">
        <v>0</v>
      </c>
      <c r="V7" s="94">
        <v>0</v>
      </c>
      <c r="W7" s="93" t="s">
        <v>53</v>
      </c>
      <c r="X7" s="94" t="s">
        <v>53</v>
      </c>
      <c r="Y7" s="93" t="s">
        <v>53</v>
      </c>
      <c r="Z7" s="95"/>
      <c r="AA7" s="90" t="s">
        <v>53</v>
      </c>
      <c r="AB7" s="91" t="s">
        <v>53</v>
      </c>
      <c r="AC7" s="91" t="s">
        <v>53</v>
      </c>
      <c r="AD7" s="90" t="s">
        <v>53</v>
      </c>
      <c r="AE7" s="91" t="s">
        <v>53</v>
      </c>
      <c r="AF7" s="96" t="s">
        <v>53</v>
      </c>
      <c r="AG7" s="97"/>
      <c r="AH7" s="90" t="s">
        <v>53</v>
      </c>
      <c r="AI7" s="98" t="s">
        <v>53</v>
      </c>
      <c r="AJ7" s="99"/>
      <c r="AK7" s="48">
        <f>SUM(C7:AI7)</f>
        <v>11</v>
      </c>
      <c r="AL7" s="25"/>
      <c r="AN7" s="225" t="str">
        <f t="shared" si="0"/>
        <v>-</v>
      </c>
    </row>
    <row r="8" spans="1:40" ht="15.6" customHeight="1" x14ac:dyDescent="0.2">
      <c r="A8" s="228" t="s">
        <v>52</v>
      </c>
      <c r="B8" s="28" t="s">
        <v>5</v>
      </c>
      <c r="C8" s="56" t="str">
        <f>C7</f>
        <v>x</v>
      </c>
      <c r="D8" s="55" t="s">
        <v>53</v>
      </c>
      <c r="E8" s="55" t="s">
        <v>53</v>
      </c>
      <c r="F8" s="55" t="s">
        <v>53</v>
      </c>
      <c r="G8" s="55" t="s">
        <v>53</v>
      </c>
      <c r="H8" s="60">
        <f>H7</f>
        <v>1</v>
      </c>
      <c r="I8" s="59">
        <f t="shared" ref="I8" si="1">H8-I6+I7</f>
        <v>1</v>
      </c>
      <c r="J8" s="40" t="s">
        <v>53</v>
      </c>
      <c r="K8" s="40">
        <f>I8-K6+K7</f>
        <v>10</v>
      </c>
      <c r="L8" s="41">
        <f t="shared" ref="L8" si="2">K8-L6+L7</f>
        <v>10</v>
      </c>
      <c r="M8" s="41">
        <f t="shared" ref="M8" si="3">L8-M6+M7</f>
        <v>10</v>
      </c>
      <c r="N8" s="41">
        <f t="shared" ref="N8" si="4">M8-N6+N7</f>
        <v>8</v>
      </c>
      <c r="O8" s="41">
        <f t="shared" ref="O8" si="5">N8-O6+O7</f>
        <v>2</v>
      </c>
      <c r="P8" s="41">
        <f t="shared" ref="P8" si="6">O8-P6+P7</f>
        <v>2</v>
      </c>
      <c r="Q8" s="40">
        <f t="shared" ref="Q8" si="7">P8-Q6+Q7</f>
        <v>2</v>
      </c>
      <c r="R8" s="41">
        <f t="shared" ref="R8" si="8">Q8-R6+R7</f>
        <v>2</v>
      </c>
      <c r="S8" s="41">
        <f t="shared" ref="S8" si="9">R8-S6+S7</f>
        <v>1</v>
      </c>
      <c r="T8" s="63">
        <f t="shared" ref="T8" si="10">S8-T6+T7</f>
        <v>1</v>
      </c>
      <c r="U8" s="64">
        <f t="shared" ref="U8" si="11">T8-U6+U7</f>
        <v>1</v>
      </c>
      <c r="V8" s="63">
        <f t="shared" ref="V8" si="12">U8-V6+V7</f>
        <v>1</v>
      </c>
      <c r="W8" s="64">
        <f>V8-W6</f>
        <v>1</v>
      </c>
      <c r="X8" s="63" t="s">
        <v>53</v>
      </c>
      <c r="Y8" s="64" t="s">
        <v>53</v>
      </c>
      <c r="Z8" s="64" t="s">
        <v>53</v>
      </c>
      <c r="AA8" s="40" t="s">
        <v>53</v>
      </c>
      <c r="AB8" s="41" t="s">
        <v>53</v>
      </c>
      <c r="AC8" s="41" t="s">
        <v>53</v>
      </c>
      <c r="AD8" s="40" t="s">
        <v>53</v>
      </c>
      <c r="AE8" s="41" t="s">
        <v>53</v>
      </c>
      <c r="AF8" s="70" t="s">
        <v>53</v>
      </c>
      <c r="AG8" s="71" t="s">
        <v>53</v>
      </c>
      <c r="AH8" s="40" t="s">
        <v>53</v>
      </c>
      <c r="AI8" s="41" t="s">
        <v>53</v>
      </c>
      <c r="AJ8" s="41" t="s">
        <v>53</v>
      </c>
      <c r="AK8" s="49"/>
      <c r="AL8" s="39">
        <f>MAX(C8:AJ8)</f>
        <v>10</v>
      </c>
      <c r="AN8" s="225">
        <f t="shared" si="0"/>
        <v>2</v>
      </c>
    </row>
    <row r="9" spans="1:40" ht="15.6" customHeight="1" x14ac:dyDescent="0.2">
      <c r="A9" s="229"/>
      <c r="B9" s="28" t="s">
        <v>6</v>
      </c>
      <c r="C9" s="104"/>
      <c r="D9" s="105"/>
      <c r="E9" s="105"/>
      <c r="F9" s="105"/>
      <c r="G9" s="105"/>
      <c r="H9" s="106"/>
      <c r="I9" s="107"/>
      <c r="J9" s="108"/>
      <c r="K9" s="109"/>
      <c r="L9" s="110"/>
      <c r="M9" s="111">
        <v>5.37</v>
      </c>
      <c r="N9" s="110"/>
      <c r="O9" s="110"/>
      <c r="P9" s="111">
        <v>5.41</v>
      </c>
      <c r="Q9" s="109"/>
      <c r="R9" s="110"/>
      <c r="S9" s="111">
        <v>5.44</v>
      </c>
      <c r="T9" s="125"/>
      <c r="U9" s="115"/>
      <c r="V9" s="113"/>
      <c r="W9" s="114">
        <v>5.48</v>
      </c>
      <c r="X9" s="113"/>
      <c r="Y9" s="115"/>
      <c r="Z9" s="114" t="s">
        <v>53</v>
      </c>
      <c r="AA9" s="109"/>
      <c r="AB9" s="110"/>
      <c r="AC9" s="111" t="s">
        <v>53</v>
      </c>
      <c r="AD9" s="109"/>
      <c r="AE9" s="110"/>
      <c r="AF9" s="116"/>
      <c r="AG9" s="117" t="s">
        <v>53</v>
      </c>
      <c r="AH9" s="109"/>
      <c r="AI9" s="118"/>
      <c r="AJ9" s="119" t="s">
        <v>53</v>
      </c>
      <c r="AK9" s="50">
        <v>0.11</v>
      </c>
      <c r="AL9" s="25"/>
      <c r="AN9" s="225" t="str">
        <f t="shared" si="0"/>
        <v>-</v>
      </c>
    </row>
    <row r="10" spans="1:40" ht="15.6" customHeight="1" x14ac:dyDescent="0.2">
      <c r="A10" s="229"/>
      <c r="B10" s="28" t="s">
        <v>7</v>
      </c>
      <c r="C10" s="120" t="s">
        <v>53</v>
      </c>
      <c r="D10" s="105"/>
      <c r="E10" s="105"/>
      <c r="F10" s="105"/>
      <c r="G10" s="105"/>
      <c r="H10" s="121"/>
      <c r="I10" s="107"/>
      <c r="J10" s="122" t="s">
        <v>53</v>
      </c>
      <c r="K10" s="109"/>
      <c r="L10" s="110"/>
      <c r="M10" s="111">
        <v>5.37</v>
      </c>
      <c r="N10" s="110"/>
      <c r="O10" s="110"/>
      <c r="P10" s="111">
        <v>5.41</v>
      </c>
      <c r="Q10" s="109"/>
      <c r="R10" s="110"/>
      <c r="S10" s="111">
        <v>5.44</v>
      </c>
      <c r="T10" s="125"/>
      <c r="U10" s="115"/>
      <c r="V10" s="113"/>
      <c r="W10" s="114" t="s">
        <v>53</v>
      </c>
      <c r="X10" s="113"/>
      <c r="Y10" s="115"/>
      <c r="Z10" s="115"/>
      <c r="AA10" s="109"/>
      <c r="AB10" s="110"/>
      <c r="AC10" s="111" t="s">
        <v>53</v>
      </c>
      <c r="AD10" s="109"/>
      <c r="AE10" s="110"/>
      <c r="AF10" s="116"/>
      <c r="AG10" s="123"/>
      <c r="AH10" s="109"/>
      <c r="AI10" s="118"/>
      <c r="AJ10" s="124"/>
      <c r="AK10" s="49"/>
      <c r="AL10" s="26"/>
      <c r="AN10" s="225" t="str">
        <f t="shared" si="0"/>
        <v>-</v>
      </c>
    </row>
    <row r="11" spans="1:40" ht="15.6" customHeight="1" thickBot="1" x14ac:dyDescent="0.25">
      <c r="A11" s="45">
        <v>155</v>
      </c>
      <c r="B11" s="33" t="s">
        <v>9</v>
      </c>
      <c r="C11" s="100" t="s">
        <v>80</v>
      </c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2"/>
      <c r="AJ11" s="103"/>
      <c r="AK11" s="51"/>
      <c r="AL11" s="27"/>
      <c r="AN11" s="225" t="str">
        <f t="shared" si="0"/>
        <v>-</v>
      </c>
    </row>
    <row r="12" spans="1:40" ht="15.6" customHeight="1" x14ac:dyDescent="0.2">
      <c r="A12" s="43"/>
      <c r="B12" s="29" t="s">
        <v>3</v>
      </c>
      <c r="C12" s="72"/>
      <c r="D12" s="73" t="s">
        <v>53</v>
      </c>
      <c r="E12" s="73" t="s">
        <v>53</v>
      </c>
      <c r="F12" s="73" t="s">
        <v>53</v>
      </c>
      <c r="G12" s="73" t="s">
        <v>53</v>
      </c>
      <c r="H12" s="74"/>
      <c r="I12" s="75" t="s">
        <v>53</v>
      </c>
      <c r="J12" s="66"/>
      <c r="K12" s="76">
        <v>0</v>
      </c>
      <c r="L12" s="77">
        <v>0</v>
      </c>
      <c r="M12" s="77">
        <v>1</v>
      </c>
      <c r="N12" s="77">
        <v>1</v>
      </c>
      <c r="O12" s="77">
        <v>3</v>
      </c>
      <c r="P12" s="77">
        <v>7</v>
      </c>
      <c r="Q12" s="76">
        <v>1</v>
      </c>
      <c r="R12" s="78">
        <v>1</v>
      </c>
      <c r="S12" s="79">
        <v>1</v>
      </c>
      <c r="T12" s="80">
        <v>0</v>
      </c>
      <c r="U12" s="81">
        <v>1</v>
      </c>
      <c r="V12" s="82">
        <v>0</v>
      </c>
      <c r="W12" s="81">
        <v>1</v>
      </c>
      <c r="X12" s="82">
        <v>1</v>
      </c>
      <c r="Y12" s="81">
        <v>0</v>
      </c>
      <c r="Z12" s="81">
        <v>0</v>
      </c>
      <c r="AA12" s="76" t="s">
        <v>53</v>
      </c>
      <c r="AB12" s="77" t="s">
        <v>53</v>
      </c>
      <c r="AC12" s="77" t="s">
        <v>53</v>
      </c>
      <c r="AD12" s="76" t="s">
        <v>53</v>
      </c>
      <c r="AE12" s="77" t="s">
        <v>53</v>
      </c>
      <c r="AF12" s="83" t="s">
        <v>53</v>
      </c>
      <c r="AG12" s="84" t="s">
        <v>53</v>
      </c>
      <c r="AH12" s="76" t="s">
        <v>53</v>
      </c>
      <c r="AI12" s="78" t="s">
        <v>53</v>
      </c>
      <c r="AJ12" s="79" t="s">
        <v>53</v>
      </c>
      <c r="AK12" s="47" t="s">
        <v>8</v>
      </c>
      <c r="AL12" s="24"/>
      <c r="AN12" s="225" t="str">
        <f t="shared" si="0"/>
        <v>-</v>
      </c>
    </row>
    <row r="13" spans="1:40" ht="15.6" customHeight="1" x14ac:dyDescent="0.2">
      <c r="A13" s="44">
        <v>6.12</v>
      </c>
      <c r="B13" s="30" t="s">
        <v>4</v>
      </c>
      <c r="C13" s="85" t="s">
        <v>53</v>
      </c>
      <c r="D13" s="86" t="s">
        <v>53</v>
      </c>
      <c r="E13" s="86" t="s">
        <v>53</v>
      </c>
      <c r="F13" s="86" t="s">
        <v>53</v>
      </c>
      <c r="G13" s="86" t="s">
        <v>53</v>
      </c>
      <c r="H13" s="87" t="s">
        <v>53</v>
      </c>
      <c r="I13" s="88" t="s">
        <v>53</v>
      </c>
      <c r="J13" s="89">
        <v>7</v>
      </c>
      <c r="K13" s="90">
        <v>9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0">
        <v>0</v>
      </c>
      <c r="R13" s="91">
        <v>0</v>
      </c>
      <c r="S13" s="91">
        <v>1</v>
      </c>
      <c r="T13" s="92">
        <v>4</v>
      </c>
      <c r="U13" s="93">
        <v>0</v>
      </c>
      <c r="V13" s="94">
        <v>0</v>
      </c>
      <c r="W13" s="93">
        <v>0</v>
      </c>
      <c r="X13" s="94">
        <v>0</v>
      </c>
      <c r="Y13" s="93">
        <v>0</v>
      </c>
      <c r="Z13" s="95"/>
      <c r="AA13" s="90" t="s">
        <v>53</v>
      </c>
      <c r="AB13" s="91" t="s">
        <v>53</v>
      </c>
      <c r="AC13" s="91" t="s">
        <v>53</v>
      </c>
      <c r="AD13" s="90" t="s">
        <v>53</v>
      </c>
      <c r="AE13" s="91" t="s">
        <v>53</v>
      </c>
      <c r="AF13" s="96" t="s">
        <v>53</v>
      </c>
      <c r="AG13" s="97"/>
      <c r="AH13" s="90" t="s">
        <v>53</v>
      </c>
      <c r="AI13" s="98" t="s">
        <v>53</v>
      </c>
      <c r="AJ13" s="99"/>
      <c r="AK13" s="48">
        <f>SUM(C13:AI13)</f>
        <v>21</v>
      </c>
      <c r="AL13" s="25"/>
      <c r="AN13" s="225" t="str">
        <f t="shared" si="0"/>
        <v>-</v>
      </c>
    </row>
    <row r="14" spans="1:40" ht="15.6" customHeight="1" x14ac:dyDescent="0.2">
      <c r="A14" s="228" t="s">
        <v>54</v>
      </c>
      <c r="B14" s="28" t="s">
        <v>5</v>
      </c>
      <c r="C14" s="56" t="str">
        <f>C13</f>
        <v>x</v>
      </c>
      <c r="D14" s="55" t="s">
        <v>53</v>
      </c>
      <c r="E14" s="55" t="s">
        <v>53</v>
      </c>
      <c r="F14" s="55" t="s">
        <v>53</v>
      </c>
      <c r="G14" s="55" t="s">
        <v>53</v>
      </c>
      <c r="H14" s="60" t="s">
        <v>53</v>
      </c>
      <c r="I14" s="59" t="s">
        <v>53</v>
      </c>
      <c r="J14" s="40">
        <f>J13</f>
        <v>7</v>
      </c>
      <c r="K14" s="40">
        <f t="shared" ref="K14" si="13">J14-K12+K13</f>
        <v>16</v>
      </c>
      <c r="L14" s="41">
        <f t="shared" ref="L14" si="14">K14-L12+L13</f>
        <v>16</v>
      </c>
      <c r="M14" s="41">
        <f t="shared" ref="M14" si="15">L14-M12+M13</f>
        <v>15</v>
      </c>
      <c r="N14" s="41">
        <f t="shared" ref="N14" si="16">M14-N12+N13</f>
        <v>14</v>
      </c>
      <c r="O14" s="41">
        <f t="shared" ref="O14" si="17">N14-O12+O13</f>
        <v>11</v>
      </c>
      <c r="P14" s="41">
        <f t="shared" ref="P14" si="18">O14-P12+P13</f>
        <v>4</v>
      </c>
      <c r="Q14" s="40">
        <f t="shared" ref="Q14" si="19">P14-Q12+Q13</f>
        <v>3</v>
      </c>
      <c r="R14" s="41">
        <f t="shared" ref="R14" si="20">Q14-R12+R13</f>
        <v>2</v>
      </c>
      <c r="S14" s="41">
        <f t="shared" ref="S14" si="21">R14-S12+S13</f>
        <v>2</v>
      </c>
      <c r="T14" s="63">
        <f t="shared" ref="T14" si="22">S14-T12+T13</f>
        <v>6</v>
      </c>
      <c r="U14" s="64">
        <f t="shared" ref="U14" si="23">T14-U12+U13</f>
        <v>5</v>
      </c>
      <c r="V14" s="63">
        <f t="shared" ref="V14" si="24">U14-V12+V13</f>
        <v>5</v>
      </c>
      <c r="W14" s="64">
        <f t="shared" ref="W14" si="25">V14-W12+W13</f>
        <v>4</v>
      </c>
      <c r="X14" s="63">
        <f t="shared" ref="X14" si="26">W14-X12+X13</f>
        <v>3</v>
      </c>
      <c r="Y14" s="64">
        <f t="shared" ref="Y14" si="27">X14-Y12+Y13</f>
        <v>3</v>
      </c>
      <c r="Z14" s="64">
        <f t="shared" ref="Z14" si="28">Y14-Z12+Z13</f>
        <v>3</v>
      </c>
      <c r="AA14" s="40" t="s">
        <v>53</v>
      </c>
      <c r="AB14" s="41" t="s">
        <v>53</v>
      </c>
      <c r="AC14" s="41" t="s">
        <v>53</v>
      </c>
      <c r="AD14" s="40" t="s">
        <v>53</v>
      </c>
      <c r="AE14" s="41" t="s">
        <v>53</v>
      </c>
      <c r="AF14" s="70" t="s">
        <v>53</v>
      </c>
      <c r="AG14" s="71" t="s">
        <v>53</v>
      </c>
      <c r="AH14" s="40" t="s">
        <v>53</v>
      </c>
      <c r="AI14" s="41" t="s">
        <v>53</v>
      </c>
      <c r="AJ14" s="41" t="s">
        <v>53</v>
      </c>
      <c r="AK14" s="49"/>
      <c r="AL14" s="39">
        <f>MAX(C14:AJ14)</f>
        <v>16</v>
      </c>
      <c r="AN14" s="225">
        <f t="shared" si="0"/>
        <v>5</v>
      </c>
    </row>
    <row r="15" spans="1:40" ht="15.6" customHeight="1" x14ac:dyDescent="0.2">
      <c r="A15" s="229"/>
      <c r="B15" s="28" t="s">
        <v>6</v>
      </c>
      <c r="C15" s="104"/>
      <c r="D15" s="105"/>
      <c r="E15" s="105"/>
      <c r="F15" s="105"/>
      <c r="G15" s="105"/>
      <c r="H15" s="106"/>
      <c r="I15" s="107"/>
      <c r="J15" s="108"/>
      <c r="K15" s="109"/>
      <c r="L15" s="110"/>
      <c r="M15" s="111">
        <v>6.12</v>
      </c>
      <c r="N15" s="110"/>
      <c r="O15" s="110"/>
      <c r="P15" s="111">
        <v>6.24</v>
      </c>
      <c r="Q15" s="109"/>
      <c r="R15" s="110"/>
      <c r="S15" s="111">
        <v>6.28</v>
      </c>
      <c r="T15" s="125"/>
      <c r="U15" s="115"/>
      <c r="V15" s="113"/>
      <c r="W15" s="114">
        <v>6.33</v>
      </c>
      <c r="X15" s="113"/>
      <c r="Y15" s="115"/>
      <c r="Z15" s="114">
        <v>6.36</v>
      </c>
      <c r="AA15" s="109"/>
      <c r="AB15" s="110"/>
      <c r="AC15" s="111" t="s">
        <v>53</v>
      </c>
      <c r="AD15" s="109"/>
      <c r="AE15" s="110"/>
      <c r="AF15" s="116"/>
      <c r="AG15" s="117" t="s">
        <v>53</v>
      </c>
      <c r="AH15" s="109"/>
      <c r="AI15" s="118"/>
      <c r="AJ15" s="119" t="s">
        <v>53</v>
      </c>
      <c r="AK15" s="50">
        <v>0.22</v>
      </c>
      <c r="AL15" s="25"/>
      <c r="AN15" s="225" t="str">
        <f t="shared" si="0"/>
        <v>-</v>
      </c>
    </row>
    <row r="16" spans="1:40" ht="15.6" customHeight="1" x14ac:dyDescent="0.2">
      <c r="A16" s="229"/>
      <c r="B16" s="28" t="s">
        <v>7</v>
      </c>
      <c r="C16" s="120" t="s">
        <v>53</v>
      </c>
      <c r="D16" s="105"/>
      <c r="E16" s="105"/>
      <c r="F16" s="105"/>
      <c r="G16" s="105"/>
      <c r="H16" s="121" t="s">
        <v>53</v>
      </c>
      <c r="I16" s="107"/>
      <c r="J16" s="122">
        <v>6.14</v>
      </c>
      <c r="K16" s="109"/>
      <c r="L16" s="110"/>
      <c r="M16" s="111">
        <v>6.18</v>
      </c>
      <c r="N16" s="110"/>
      <c r="O16" s="110"/>
      <c r="P16" s="111">
        <v>6.24</v>
      </c>
      <c r="Q16" s="109"/>
      <c r="R16" s="110"/>
      <c r="S16" s="111">
        <v>6.29</v>
      </c>
      <c r="T16" s="125"/>
      <c r="U16" s="115"/>
      <c r="V16" s="113"/>
      <c r="W16" s="114">
        <v>6.33</v>
      </c>
      <c r="X16" s="113"/>
      <c r="Y16" s="115"/>
      <c r="Z16" s="115"/>
      <c r="AA16" s="109"/>
      <c r="AB16" s="110"/>
      <c r="AC16" s="111" t="s">
        <v>53</v>
      </c>
      <c r="AD16" s="109"/>
      <c r="AE16" s="110"/>
      <c r="AF16" s="116"/>
      <c r="AG16" s="123"/>
      <c r="AH16" s="109"/>
      <c r="AI16" s="118"/>
      <c r="AJ16" s="124"/>
      <c r="AK16" s="49"/>
      <c r="AL16" s="26"/>
      <c r="AN16" s="225" t="str">
        <f t="shared" si="0"/>
        <v>-</v>
      </c>
    </row>
    <row r="17" spans="1:40" ht="15.6" customHeight="1" thickBot="1" x14ac:dyDescent="0.25">
      <c r="A17" s="45">
        <v>155</v>
      </c>
      <c r="B17" s="33" t="s">
        <v>9</v>
      </c>
      <c r="C17" s="100" t="s">
        <v>81</v>
      </c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2"/>
      <c r="AJ17" s="103"/>
      <c r="AK17" s="51"/>
      <c r="AL17" s="27"/>
      <c r="AN17" s="225" t="str">
        <f t="shared" si="0"/>
        <v>-</v>
      </c>
    </row>
    <row r="18" spans="1:40" ht="15.6" customHeight="1" x14ac:dyDescent="0.2">
      <c r="A18" s="43"/>
      <c r="B18" s="29" t="s">
        <v>3</v>
      </c>
      <c r="C18" s="72"/>
      <c r="D18" s="73" t="s">
        <v>53</v>
      </c>
      <c r="E18" s="73" t="s">
        <v>53</v>
      </c>
      <c r="F18" s="73" t="s">
        <v>53</v>
      </c>
      <c r="G18" s="73" t="s">
        <v>53</v>
      </c>
      <c r="H18" s="74"/>
      <c r="I18" s="75">
        <v>0</v>
      </c>
      <c r="J18" s="66"/>
      <c r="K18" s="76">
        <v>0</v>
      </c>
      <c r="L18" s="77">
        <v>0</v>
      </c>
      <c r="M18" s="77">
        <v>0</v>
      </c>
      <c r="N18" s="77">
        <v>3</v>
      </c>
      <c r="O18" s="77">
        <v>0</v>
      </c>
      <c r="P18" s="77">
        <v>2</v>
      </c>
      <c r="Q18" s="76">
        <v>0</v>
      </c>
      <c r="R18" s="78">
        <v>1</v>
      </c>
      <c r="S18" s="79">
        <v>0</v>
      </c>
      <c r="T18" s="80">
        <v>0</v>
      </c>
      <c r="U18" s="81">
        <v>0</v>
      </c>
      <c r="V18" s="82">
        <v>1</v>
      </c>
      <c r="W18" s="81">
        <v>1</v>
      </c>
      <c r="X18" s="82">
        <v>0</v>
      </c>
      <c r="Y18" s="81">
        <v>0</v>
      </c>
      <c r="Z18" s="81">
        <v>0</v>
      </c>
      <c r="AA18" s="76" t="s">
        <v>53</v>
      </c>
      <c r="AB18" s="77" t="s">
        <v>53</v>
      </c>
      <c r="AC18" s="77" t="s">
        <v>53</v>
      </c>
      <c r="AD18" s="76" t="s">
        <v>53</v>
      </c>
      <c r="AE18" s="77" t="s">
        <v>53</v>
      </c>
      <c r="AF18" s="83" t="s">
        <v>53</v>
      </c>
      <c r="AG18" s="84" t="s">
        <v>53</v>
      </c>
      <c r="AH18" s="76" t="s">
        <v>53</v>
      </c>
      <c r="AI18" s="78" t="s">
        <v>53</v>
      </c>
      <c r="AJ18" s="79" t="s">
        <v>53</v>
      </c>
      <c r="AK18" s="47" t="s">
        <v>8</v>
      </c>
      <c r="AL18" s="24"/>
      <c r="AN18" s="225" t="str">
        <f t="shared" si="0"/>
        <v>-</v>
      </c>
    </row>
    <row r="19" spans="1:40" ht="15.6" customHeight="1" x14ac:dyDescent="0.2">
      <c r="A19" s="44">
        <v>7.05</v>
      </c>
      <c r="B19" s="30" t="s">
        <v>4</v>
      </c>
      <c r="C19" s="85" t="s">
        <v>53</v>
      </c>
      <c r="D19" s="86" t="s">
        <v>53</v>
      </c>
      <c r="E19" s="86" t="s">
        <v>53</v>
      </c>
      <c r="F19" s="86" t="s">
        <v>53</v>
      </c>
      <c r="G19" s="86" t="s">
        <v>53</v>
      </c>
      <c r="H19" s="87">
        <v>0</v>
      </c>
      <c r="I19" s="88">
        <v>3</v>
      </c>
      <c r="J19" s="89" t="s">
        <v>53</v>
      </c>
      <c r="K19" s="90">
        <v>1</v>
      </c>
      <c r="L19" s="91">
        <v>0</v>
      </c>
      <c r="M19" s="91">
        <v>1</v>
      </c>
      <c r="N19" s="91">
        <v>1</v>
      </c>
      <c r="O19" s="91">
        <v>2</v>
      </c>
      <c r="P19" s="91">
        <v>0</v>
      </c>
      <c r="Q19" s="90">
        <v>0</v>
      </c>
      <c r="R19" s="91">
        <v>0</v>
      </c>
      <c r="S19" s="91">
        <v>0</v>
      </c>
      <c r="T19" s="92">
        <v>2</v>
      </c>
      <c r="U19" s="93">
        <v>0</v>
      </c>
      <c r="V19" s="94">
        <v>0</v>
      </c>
      <c r="W19" s="93">
        <v>0</v>
      </c>
      <c r="X19" s="94">
        <v>0</v>
      </c>
      <c r="Y19" s="93">
        <v>0</v>
      </c>
      <c r="Z19" s="95"/>
      <c r="AA19" s="90" t="s">
        <v>53</v>
      </c>
      <c r="AB19" s="91" t="s">
        <v>53</v>
      </c>
      <c r="AC19" s="91" t="s">
        <v>53</v>
      </c>
      <c r="AD19" s="90" t="s">
        <v>53</v>
      </c>
      <c r="AE19" s="91" t="s">
        <v>53</v>
      </c>
      <c r="AF19" s="96" t="s">
        <v>53</v>
      </c>
      <c r="AG19" s="97"/>
      <c r="AH19" s="90" t="s">
        <v>53</v>
      </c>
      <c r="AI19" s="98" t="s">
        <v>53</v>
      </c>
      <c r="AJ19" s="99"/>
      <c r="AK19" s="48">
        <f>SUM(C19:AI19)</f>
        <v>10</v>
      </c>
      <c r="AL19" s="25"/>
      <c r="AN19" s="225" t="str">
        <f t="shared" si="0"/>
        <v>-</v>
      </c>
    </row>
    <row r="20" spans="1:40" ht="15.6" customHeight="1" x14ac:dyDescent="0.2">
      <c r="A20" s="228" t="s">
        <v>55</v>
      </c>
      <c r="B20" s="28" t="s">
        <v>5</v>
      </c>
      <c r="C20" s="56" t="str">
        <f>C19</f>
        <v>x</v>
      </c>
      <c r="D20" s="55" t="s">
        <v>53</v>
      </c>
      <c r="E20" s="55" t="s">
        <v>53</v>
      </c>
      <c r="F20" s="55" t="s">
        <v>53</v>
      </c>
      <c r="G20" s="55" t="s">
        <v>53</v>
      </c>
      <c r="H20" s="60">
        <f>H19</f>
        <v>0</v>
      </c>
      <c r="I20" s="59">
        <f t="shared" ref="I20" si="29">H20-I18+I19</f>
        <v>3</v>
      </c>
      <c r="J20" s="40" t="s">
        <v>53</v>
      </c>
      <c r="K20" s="40">
        <f>I20-K18+K19</f>
        <v>4</v>
      </c>
      <c r="L20" s="41">
        <f t="shared" ref="L20" si="30">K20-L18+L19</f>
        <v>4</v>
      </c>
      <c r="M20" s="41">
        <f t="shared" ref="M20" si="31">L20-M18+M19</f>
        <v>5</v>
      </c>
      <c r="N20" s="41">
        <f t="shared" ref="N20" si="32">M20-N18+N19</f>
        <v>3</v>
      </c>
      <c r="O20" s="41">
        <f t="shared" ref="O20" si="33">N20-O18+O19</f>
        <v>5</v>
      </c>
      <c r="P20" s="41">
        <f t="shared" ref="P20" si="34">O20-P18+P19</f>
        <v>3</v>
      </c>
      <c r="Q20" s="40">
        <f t="shared" ref="Q20" si="35">P20-Q18+Q19</f>
        <v>3</v>
      </c>
      <c r="R20" s="41">
        <f t="shared" ref="R20" si="36">Q20-R18+R19</f>
        <v>2</v>
      </c>
      <c r="S20" s="41">
        <f t="shared" ref="S20" si="37">R20-S18+S19</f>
        <v>2</v>
      </c>
      <c r="T20" s="63">
        <f t="shared" ref="T20" si="38">S20-T18+T19</f>
        <v>4</v>
      </c>
      <c r="U20" s="64">
        <f t="shared" ref="U20" si="39">T20-U18+U19</f>
        <v>4</v>
      </c>
      <c r="V20" s="63">
        <f t="shared" ref="V20" si="40">U20-V18+V19</f>
        <v>3</v>
      </c>
      <c r="W20" s="64">
        <f t="shared" ref="W20" si="41">V20-W18+W19</f>
        <v>2</v>
      </c>
      <c r="X20" s="63">
        <f t="shared" ref="X20" si="42">W20-X18+X19</f>
        <v>2</v>
      </c>
      <c r="Y20" s="64">
        <f t="shared" ref="Y20" si="43">X20-Y18+Y19</f>
        <v>2</v>
      </c>
      <c r="Z20" s="64">
        <f t="shared" ref="Z20" si="44">Y20-Z18+Z19</f>
        <v>2</v>
      </c>
      <c r="AA20" s="40" t="s">
        <v>53</v>
      </c>
      <c r="AB20" s="41" t="s">
        <v>53</v>
      </c>
      <c r="AC20" s="41" t="s">
        <v>53</v>
      </c>
      <c r="AD20" s="40" t="s">
        <v>53</v>
      </c>
      <c r="AE20" s="41" t="s">
        <v>53</v>
      </c>
      <c r="AF20" s="70" t="s">
        <v>53</v>
      </c>
      <c r="AG20" s="71" t="s">
        <v>53</v>
      </c>
      <c r="AH20" s="40" t="s">
        <v>53</v>
      </c>
      <c r="AI20" s="41" t="s">
        <v>53</v>
      </c>
      <c r="AJ20" s="41" t="s">
        <v>53</v>
      </c>
      <c r="AK20" s="49"/>
      <c r="AL20" s="39">
        <f>MAX(C20:AJ20)</f>
        <v>5</v>
      </c>
      <c r="AN20" s="225">
        <f t="shared" si="0"/>
        <v>6</v>
      </c>
    </row>
    <row r="21" spans="1:40" ht="15.6" customHeight="1" x14ac:dyDescent="0.2">
      <c r="A21" s="229"/>
      <c r="B21" s="28" t="s">
        <v>6</v>
      </c>
      <c r="C21" s="104"/>
      <c r="D21" s="105"/>
      <c r="E21" s="105"/>
      <c r="F21" s="105"/>
      <c r="G21" s="105"/>
      <c r="H21" s="106"/>
      <c r="I21" s="107"/>
      <c r="J21" s="108"/>
      <c r="K21" s="109"/>
      <c r="L21" s="110"/>
      <c r="M21" s="111">
        <v>7.12</v>
      </c>
      <c r="N21" s="110"/>
      <c r="O21" s="110"/>
      <c r="P21" s="111">
        <v>7.16</v>
      </c>
      <c r="Q21" s="109"/>
      <c r="R21" s="110"/>
      <c r="S21" s="111">
        <v>7.2</v>
      </c>
      <c r="T21" s="125"/>
      <c r="U21" s="115"/>
      <c r="V21" s="113"/>
      <c r="W21" s="114">
        <v>7.26</v>
      </c>
      <c r="X21" s="113"/>
      <c r="Y21" s="115"/>
      <c r="Z21" s="114">
        <v>7.28</v>
      </c>
      <c r="AA21" s="109"/>
      <c r="AB21" s="110"/>
      <c r="AC21" s="111" t="s">
        <v>53</v>
      </c>
      <c r="AD21" s="109"/>
      <c r="AE21" s="110"/>
      <c r="AF21" s="116"/>
      <c r="AG21" s="117" t="s">
        <v>53</v>
      </c>
      <c r="AH21" s="109"/>
      <c r="AI21" s="118"/>
      <c r="AJ21" s="119" t="s">
        <v>53</v>
      </c>
      <c r="AK21" s="50">
        <v>0.23</v>
      </c>
      <c r="AL21" s="25"/>
      <c r="AN21" s="225" t="str">
        <f t="shared" si="0"/>
        <v>-</v>
      </c>
    </row>
    <row r="22" spans="1:40" ht="15.6" customHeight="1" x14ac:dyDescent="0.2">
      <c r="A22" s="229"/>
      <c r="B22" s="28" t="s">
        <v>7</v>
      </c>
      <c r="C22" s="120" t="s">
        <v>53</v>
      </c>
      <c r="D22" s="105"/>
      <c r="E22" s="105"/>
      <c r="F22" s="105"/>
      <c r="G22" s="105"/>
      <c r="H22" s="121">
        <v>7.05</v>
      </c>
      <c r="I22" s="107"/>
      <c r="J22" s="122" t="s">
        <v>53</v>
      </c>
      <c r="K22" s="109"/>
      <c r="L22" s="110"/>
      <c r="M22" s="111">
        <v>7.13</v>
      </c>
      <c r="N22" s="110"/>
      <c r="O22" s="110"/>
      <c r="P22" s="111">
        <v>7.16</v>
      </c>
      <c r="Q22" s="109"/>
      <c r="R22" s="110"/>
      <c r="S22" s="111">
        <v>7.21</v>
      </c>
      <c r="T22" s="125"/>
      <c r="U22" s="115"/>
      <c r="V22" s="113"/>
      <c r="W22" s="114">
        <v>7.26</v>
      </c>
      <c r="X22" s="113"/>
      <c r="Y22" s="115"/>
      <c r="Z22" s="115"/>
      <c r="AA22" s="109"/>
      <c r="AB22" s="110"/>
      <c r="AC22" s="111" t="s">
        <v>53</v>
      </c>
      <c r="AD22" s="109"/>
      <c r="AE22" s="110"/>
      <c r="AF22" s="116"/>
      <c r="AG22" s="123"/>
      <c r="AH22" s="109"/>
      <c r="AI22" s="118"/>
      <c r="AJ22" s="124"/>
      <c r="AK22" s="49"/>
      <c r="AL22" s="26"/>
      <c r="AN22" s="225" t="str">
        <f t="shared" si="0"/>
        <v>-</v>
      </c>
    </row>
    <row r="23" spans="1:40" ht="15.6" customHeight="1" thickBot="1" x14ac:dyDescent="0.25">
      <c r="A23" s="45">
        <v>155</v>
      </c>
      <c r="B23" s="33" t="s">
        <v>9</v>
      </c>
      <c r="C23" s="100" t="s">
        <v>83</v>
      </c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2"/>
      <c r="AJ23" s="103"/>
      <c r="AK23" s="51"/>
      <c r="AL23" s="27"/>
      <c r="AN23" s="225" t="str">
        <f t="shared" si="0"/>
        <v>-</v>
      </c>
    </row>
    <row r="24" spans="1:40" ht="15.6" customHeight="1" x14ac:dyDescent="0.2">
      <c r="A24" s="43"/>
      <c r="B24" s="29" t="s">
        <v>3</v>
      </c>
      <c r="C24" s="72"/>
      <c r="D24" s="73" t="s">
        <v>53</v>
      </c>
      <c r="E24" s="73" t="s">
        <v>53</v>
      </c>
      <c r="F24" s="73" t="s">
        <v>53</v>
      </c>
      <c r="G24" s="73" t="s">
        <v>53</v>
      </c>
      <c r="H24" s="74"/>
      <c r="I24" s="75" t="s">
        <v>53</v>
      </c>
      <c r="J24" s="66"/>
      <c r="K24" s="76">
        <v>0</v>
      </c>
      <c r="L24" s="77">
        <v>0</v>
      </c>
      <c r="M24" s="77">
        <v>0</v>
      </c>
      <c r="N24" s="77">
        <v>3</v>
      </c>
      <c r="O24" s="77">
        <v>1</v>
      </c>
      <c r="P24" s="77">
        <v>2</v>
      </c>
      <c r="Q24" s="76" t="s">
        <v>53</v>
      </c>
      <c r="R24" s="78" t="s">
        <v>53</v>
      </c>
      <c r="S24" s="79" t="s">
        <v>53</v>
      </c>
      <c r="T24" s="80" t="s">
        <v>53</v>
      </c>
      <c r="U24" s="81" t="s">
        <v>53</v>
      </c>
      <c r="V24" s="82">
        <v>8</v>
      </c>
      <c r="W24" s="81">
        <v>1</v>
      </c>
      <c r="X24" s="82" t="s">
        <v>53</v>
      </c>
      <c r="Y24" s="81" t="s">
        <v>53</v>
      </c>
      <c r="Z24" s="81" t="s">
        <v>53</v>
      </c>
      <c r="AA24" s="76" t="s">
        <v>53</v>
      </c>
      <c r="AB24" s="77" t="s">
        <v>53</v>
      </c>
      <c r="AC24" s="77" t="s">
        <v>53</v>
      </c>
      <c r="AD24" s="76" t="s">
        <v>53</v>
      </c>
      <c r="AE24" s="77" t="s">
        <v>53</v>
      </c>
      <c r="AF24" s="83" t="s">
        <v>53</v>
      </c>
      <c r="AG24" s="84" t="s">
        <v>53</v>
      </c>
      <c r="AH24" s="76" t="s">
        <v>53</v>
      </c>
      <c r="AI24" s="78" t="s">
        <v>53</v>
      </c>
      <c r="AJ24" s="79" t="s">
        <v>53</v>
      </c>
      <c r="AK24" s="47" t="s">
        <v>8</v>
      </c>
      <c r="AL24" s="24"/>
      <c r="AN24" s="225" t="str">
        <f t="shared" si="0"/>
        <v>-</v>
      </c>
    </row>
    <row r="25" spans="1:40" ht="15.6" customHeight="1" x14ac:dyDescent="0.2">
      <c r="A25" s="44">
        <v>7.49</v>
      </c>
      <c r="B25" s="30" t="s">
        <v>4</v>
      </c>
      <c r="C25" s="85" t="s">
        <v>53</v>
      </c>
      <c r="D25" s="86" t="s">
        <v>53</v>
      </c>
      <c r="E25" s="86" t="s">
        <v>53</v>
      </c>
      <c r="F25" s="86" t="s">
        <v>53</v>
      </c>
      <c r="G25" s="86" t="s">
        <v>53</v>
      </c>
      <c r="H25" s="87" t="s">
        <v>53</v>
      </c>
      <c r="I25" s="88" t="s">
        <v>53</v>
      </c>
      <c r="J25" s="89">
        <v>5</v>
      </c>
      <c r="K25" s="90">
        <v>1</v>
      </c>
      <c r="L25" s="91">
        <v>0</v>
      </c>
      <c r="M25" s="91">
        <v>0</v>
      </c>
      <c r="N25" s="91">
        <v>7</v>
      </c>
      <c r="O25" s="91">
        <v>1</v>
      </c>
      <c r="P25" s="91">
        <v>0</v>
      </c>
      <c r="Q25" s="90" t="s">
        <v>53</v>
      </c>
      <c r="R25" s="91" t="s">
        <v>53</v>
      </c>
      <c r="S25" s="91" t="s">
        <v>53</v>
      </c>
      <c r="T25" s="92" t="s">
        <v>53</v>
      </c>
      <c r="U25" s="93" t="s">
        <v>53</v>
      </c>
      <c r="V25" s="94">
        <v>0</v>
      </c>
      <c r="W25" s="93" t="s">
        <v>53</v>
      </c>
      <c r="X25" s="94" t="s">
        <v>53</v>
      </c>
      <c r="Y25" s="93" t="s">
        <v>53</v>
      </c>
      <c r="Z25" s="95"/>
      <c r="AA25" s="90" t="s">
        <v>53</v>
      </c>
      <c r="AB25" s="91" t="s">
        <v>53</v>
      </c>
      <c r="AC25" s="91" t="s">
        <v>53</v>
      </c>
      <c r="AD25" s="90" t="s">
        <v>53</v>
      </c>
      <c r="AE25" s="91" t="s">
        <v>53</v>
      </c>
      <c r="AF25" s="96" t="s">
        <v>53</v>
      </c>
      <c r="AG25" s="97"/>
      <c r="AH25" s="90" t="s">
        <v>53</v>
      </c>
      <c r="AI25" s="98" t="s">
        <v>53</v>
      </c>
      <c r="AJ25" s="99"/>
      <c r="AK25" s="48">
        <f>SUM(C25:AI25)</f>
        <v>14</v>
      </c>
      <c r="AL25" s="25"/>
      <c r="AN25" s="225" t="str">
        <f t="shared" si="0"/>
        <v>-</v>
      </c>
    </row>
    <row r="26" spans="1:40" ht="15.6" customHeight="1" x14ac:dyDescent="0.2">
      <c r="A26" s="228" t="s">
        <v>56</v>
      </c>
      <c r="B26" s="28" t="s">
        <v>5</v>
      </c>
      <c r="C26" s="56" t="str">
        <f>C25</f>
        <v>x</v>
      </c>
      <c r="D26" s="55" t="s">
        <v>53</v>
      </c>
      <c r="E26" s="55" t="s">
        <v>53</v>
      </c>
      <c r="F26" s="55" t="s">
        <v>53</v>
      </c>
      <c r="G26" s="55" t="s">
        <v>53</v>
      </c>
      <c r="H26" s="60" t="s">
        <v>53</v>
      </c>
      <c r="I26" s="59" t="s">
        <v>53</v>
      </c>
      <c r="J26" s="40">
        <v>6</v>
      </c>
      <c r="K26" s="40">
        <f t="shared" ref="K26" si="45">J26-K24+K25</f>
        <v>7</v>
      </c>
      <c r="L26" s="41">
        <f t="shared" ref="L26" si="46">K26-L24+L25</f>
        <v>7</v>
      </c>
      <c r="M26" s="41">
        <f t="shared" ref="M26" si="47">L26-M24+M25</f>
        <v>7</v>
      </c>
      <c r="N26" s="41">
        <f t="shared" ref="N26" si="48">M26-N24+N25</f>
        <v>11</v>
      </c>
      <c r="O26" s="41">
        <f t="shared" ref="O26" si="49">N26-O24+O25</f>
        <v>11</v>
      </c>
      <c r="P26" s="41">
        <f t="shared" ref="P26" si="50">O26-P24+P25</f>
        <v>9</v>
      </c>
      <c r="Q26" s="40" t="s">
        <v>53</v>
      </c>
      <c r="R26" s="41" t="s">
        <v>53</v>
      </c>
      <c r="S26" s="41" t="s">
        <v>53</v>
      </c>
      <c r="T26" s="63" t="s">
        <v>53</v>
      </c>
      <c r="U26" s="64" t="s">
        <v>53</v>
      </c>
      <c r="V26" s="63">
        <f>P26-V24+V25</f>
        <v>1</v>
      </c>
      <c r="W26" s="64">
        <f>V26-W24</f>
        <v>0</v>
      </c>
      <c r="X26" s="63" t="s">
        <v>53</v>
      </c>
      <c r="Y26" s="64" t="s">
        <v>53</v>
      </c>
      <c r="Z26" s="64" t="s">
        <v>53</v>
      </c>
      <c r="AA26" s="40" t="s">
        <v>53</v>
      </c>
      <c r="AB26" s="41" t="s">
        <v>53</v>
      </c>
      <c r="AC26" s="41" t="s">
        <v>53</v>
      </c>
      <c r="AD26" s="40" t="s">
        <v>53</v>
      </c>
      <c r="AE26" s="41" t="s">
        <v>53</v>
      </c>
      <c r="AF26" s="70" t="s">
        <v>53</v>
      </c>
      <c r="AG26" s="71" t="s">
        <v>53</v>
      </c>
      <c r="AH26" s="40" t="s">
        <v>53</v>
      </c>
      <c r="AI26" s="41" t="s">
        <v>53</v>
      </c>
      <c r="AJ26" s="41" t="s">
        <v>53</v>
      </c>
      <c r="AK26" s="49"/>
      <c r="AL26" s="39">
        <f>MAX(C26:AJ26)</f>
        <v>11</v>
      </c>
      <c r="AN26" s="225">
        <f t="shared" si="0"/>
        <v>1</v>
      </c>
    </row>
    <row r="27" spans="1:40" ht="15.6" customHeight="1" x14ac:dyDescent="0.2">
      <c r="A27" s="229"/>
      <c r="B27" s="28" t="s">
        <v>6</v>
      </c>
      <c r="C27" s="104"/>
      <c r="D27" s="105"/>
      <c r="E27" s="105"/>
      <c r="F27" s="105"/>
      <c r="G27" s="105"/>
      <c r="H27" s="106"/>
      <c r="I27" s="107"/>
      <c r="J27" s="108"/>
      <c r="K27" s="109"/>
      <c r="L27" s="110"/>
      <c r="M27" s="111">
        <v>7.55</v>
      </c>
      <c r="N27" s="110"/>
      <c r="O27" s="110"/>
      <c r="P27" s="111">
        <v>7.59</v>
      </c>
      <c r="Q27" s="109"/>
      <c r="R27" s="110"/>
      <c r="S27" s="111" t="s">
        <v>53</v>
      </c>
      <c r="T27" s="125"/>
      <c r="U27" s="115"/>
      <c r="V27" s="113"/>
      <c r="W27" s="114">
        <v>8.0299999999999994</v>
      </c>
      <c r="X27" s="113"/>
      <c r="Y27" s="115"/>
      <c r="Z27" s="114" t="s">
        <v>53</v>
      </c>
      <c r="AA27" s="109"/>
      <c r="AB27" s="110"/>
      <c r="AC27" s="111" t="s">
        <v>53</v>
      </c>
      <c r="AD27" s="109"/>
      <c r="AE27" s="110"/>
      <c r="AF27" s="116"/>
      <c r="AG27" s="117" t="s">
        <v>53</v>
      </c>
      <c r="AH27" s="109"/>
      <c r="AI27" s="118"/>
      <c r="AJ27" s="119" t="s">
        <v>53</v>
      </c>
      <c r="AK27" s="50">
        <v>0.12</v>
      </c>
      <c r="AL27" s="25"/>
      <c r="AN27" s="225" t="str">
        <f t="shared" si="0"/>
        <v>-</v>
      </c>
    </row>
    <row r="28" spans="1:40" ht="15.6" customHeight="1" x14ac:dyDescent="0.2">
      <c r="A28" s="229"/>
      <c r="B28" s="28" t="s">
        <v>7</v>
      </c>
      <c r="C28" s="120" t="s">
        <v>53</v>
      </c>
      <c r="D28" s="105"/>
      <c r="E28" s="105"/>
      <c r="F28" s="105"/>
      <c r="G28" s="105"/>
      <c r="H28" s="121" t="s">
        <v>53</v>
      </c>
      <c r="I28" s="107"/>
      <c r="J28" s="122">
        <v>7.51</v>
      </c>
      <c r="K28" s="109"/>
      <c r="L28" s="110"/>
      <c r="M28" s="111">
        <v>7.55</v>
      </c>
      <c r="N28" s="110"/>
      <c r="O28" s="110"/>
      <c r="P28" s="111">
        <v>8</v>
      </c>
      <c r="Q28" s="109"/>
      <c r="R28" s="110"/>
      <c r="S28" s="111" t="s">
        <v>53</v>
      </c>
      <c r="T28" s="125"/>
      <c r="U28" s="115"/>
      <c r="V28" s="113"/>
      <c r="W28" s="114" t="s">
        <v>53</v>
      </c>
      <c r="X28" s="113"/>
      <c r="Y28" s="115"/>
      <c r="Z28" s="115"/>
      <c r="AA28" s="109"/>
      <c r="AB28" s="110"/>
      <c r="AC28" s="111" t="s">
        <v>53</v>
      </c>
      <c r="AD28" s="109"/>
      <c r="AE28" s="110"/>
      <c r="AF28" s="116"/>
      <c r="AG28" s="123"/>
      <c r="AH28" s="109"/>
      <c r="AI28" s="118"/>
      <c r="AJ28" s="124"/>
      <c r="AK28" s="49"/>
      <c r="AL28" s="26"/>
      <c r="AN28" s="225" t="str">
        <f t="shared" si="0"/>
        <v>-</v>
      </c>
    </row>
    <row r="29" spans="1:40" ht="15.6" customHeight="1" thickBot="1" x14ac:dyDescent="0.25">
      <c r="A29" s="45">
        <v>155</v>
      </c>
      <c r="B29" s="33" t="s">
        <v>9</v>
      </c>
      <c r="C29" s="100" t="s">
        <v>85</v>
      </c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2"/>
      <c r="AJ29" s="103"/>
      <c r="AK29" s="51"/>
      <c r="AL29" s="27"/>
      <c r="AN29" s="225" t="str">
        <f t="shared" si="0"/>
        <v>-</v>
      </c>
    </row>
    <row r="30" spans="1:40" ht="15.6" customHeight="1" x14ac:dyDescent="0.2">
      <c r="A30" s="43"/>
      <c r="B30" s="29" t="s">
        <v>3</v>
      </c>
      <c r="C30" s="72"/>
      <c r="D30" s="73">
        <v>0</v>
      </c>
      <c r="E30" s="73">
        <v>0</v>
      </c>
      <c r="F30" s="73">
        <v>0</v>
      </c>
      <c r="G30" s="73">
        <v>0</v>
      </c>
      <c r="H30" s="74"/>
      <c r="I30" s="75" t="s">
        <v>53</v>
      </c>
      <c r="J30" s="66"/>
      <c r="K30" s="76">
        <v>0</v>
      </c>
      <c r="L30" s="77">
        <v>0</v>
      </c>
      <c r="M30" s="77">
        <v>2</v>
      </c>
      <c r="N30" s="77">
        <v>14</v>
      </c>
      <c r="O30" s="77">
        <v>10</v>
      </c>
      <c r="P30" s="77">
        <v>12</v>
      </c>
      <c r="Q30" s="76" t="s">
        <v>53</v>
      </c>
      <c r="R30" s="78" t="s">
        <v>53</v>
      </c>
      <c r="S30" s="79" t="s">
        <v>53</v>
      </c>
      <c r="T30" s="80" t="s">
        <v>53</v>
      </c>
      <c r="U30" s="81" t="s">
        <v>53</v>
      </c>
      <c r="V30" s="82" t="s">
        <v>53</v>
      </c>
      <c r="W30" s="81" t="s">
        <v>53</v>
      </c>
      <c r="X30" s="82" t="s">
        <v>53</v>
      </c>
      <c r="Y30" s="81" t="s">
        <v>53</v>
      </c>
      <c r="Z30" s="81" t="s">
        <v>53</v>
      </c>
      <c r="AA30" s="76">
        <v>1</v>
      </c>
      <c r="AB30" s="77">
        <v>0</v>
      </c>
      <c r="AC30" s="77">
        <v>2</v>
      </c>
      <c r="AD30" s="76">
        <v>0</v>
      </c>
      <c r="AE30" s="77">
        <v>0</v>
      </c>
      <c r="AF30" s="83" t="s">
        <v>53</v>
      </c>
      <c r="AG30" s="84" t="s">
        <v>53</v>
      </c>
      <c r="AH30" s="76">
        <v>1</v>
      </c>
      <c r="AI30" s="78">
        <v>0</v>
      </c>
      <c r="AJ30" s="79">
        <v>3</v>
      </c>
      <c r="AK30" s="47" t="s">
        <v>8</v>
      </c>
      <c r="AL30" s="24"/>
      <c r="AN30" s="225" t="str">
        <f t="shared" si="0"/>
        <v>-</v>
      </c>
    </row>
    <row r="31" spans="1:40" ht="15.6" customHeight="1" x14ac:dyDescent="0.2">
      <c r="A31" s="44">
        <v>9.32</v>
      </c>
      <c r="B31" s="30" t="s">
        <v>4</v>
      </c>
      <c r="C31" s="85">
        <v>21</v>
      </c>
      <c r="D31" s="86">
        <v>3</v>
      </c>
      <c r="E31" s="86">
        <v>0</v>
      </c>
      <c r="F31" s="86">
        <v>0</v>
      </c>
      <c r="G31" s="86">
        <v>5</v>
      </c>
      <c r="H31" s="87" t="s">
        <v>53</v>
      </c>
      <c r="I31" s="88" t="s">
        <v>53</v>
      </c>
      <c r="J31" s="89" t="s">
        <v>53</v>
      </c>
      <c r="K31" s="90">
        <v>6</v>
      </c>
      <c r="L31" s="91">
        <v>2</v>
      </c>
      <c r="M31" s="91">
        <v>1</v>
      </c>
      <c r="N31" s="91">
        <v>4</v>
      </c>
      <c r="O31" s="91">
        <v>2</v>
      </c>
      <c r="P31" s="91">
        <v>0</v>
      </c>
      <c r="Q31" s="90" t="s">
        <v>53</v>
      </c>
      <c r="R31" s="91" t="s">
        <v>53</v>
      </c>
      <c r="S31" s="91" t="s">
        <v>53</v>
      </c>
      <c r="T31" s="92" t="s">
        <v>53</v>
      </c>
      <c r="U31" s="93" t="s">
        <v>53</v>
      </c>
      <c r="V31" s="94" t="s">
        <v>53</v>
      </c>
      <c r="W31" s="93" t="s">
        <v>53</v>
      </c>
      <c r="X31" s="94" t="s">
        <v>53</v>
      </c>
      <c r="Y31" s="93" t="s">
        <v>53</v>
      </c>
      <c r="Z31" s="95"/>
      <c r="AA31" s="90">
        <v>0</v>
      </c>
      <c r="AB31" s="91">
        <v>0</v>
      </c>
      <c r="AC31" s="91">
        <v>0</v>
      </c>
      <c r="AD31" s="90">
        <v>0</v>
      </c>
      <c r="AE31" s="91">
        <v>1</v>
      </c>
      <c r="AF31" s="96" t="s">
        <v>53</v>
      </c>
      <c r="AG31" s="97"/>
      <c r="AH31" s="90">
        <v>0</v>
      </c>
      <c r="AI31" s="98">
        <v>0</v>
      </c>
      <c r="AJ31" s="99"/>
      <c r="AK31" s="48">
        <f>SUM(C31:AI31)</f>
        <v>45</v>
      </c>
      <c r="AL31" s="25"/>
      <c r="AN31" s="225" t="str">
        <f t="shared" si="0"/>
        <v>-</v>
      </c>
    </row>
    <row r="32" spans="1:40" ht="15.6" customHeight="1" x14ac:dyDescent="0.2">
      <c r="A32" s="228" t="s">
        <v>57</v>
      </c>
      <c r="B32" s="28" t="s">
        <v>5</v>
      </c>
      <c r="C32" s="56">
        <f>C31</f>
        <v>21</v>
      </c>
      <c r="D32" s="55">
        <f t="shared" ref="D32" si="51">C32-D30+D31</f>
        <v>24</v>
      </c>
      <c r="E32" s="55">
        <f t="shared" ref="E32" si="52">D32-E30+E31</f>
        <v>24</v>
      </c>
      <c r="F32" s="55">
        <f t="shared" ref="F32" si="53">E32-F30+F31</f>
        <v>24</v>
      </c>
      <c r="G32" s="55">
        <f t="shared" ref="G32" si="54">F32-G30+G31</f>
        <v>29</v>
      </c>
      <c r="H32" s="60" t="s">
        <v>53</v>
      </c>
      <c r="I32" s="59" t="s">
        <v>53</v>
      </c>
      <c r="J32" s="40" t="s">
        <v>53</v>
      </c>
      <c r="K32" s="40">
        <f>G32-K30+K31</f>
        <v>35</v>
      </c>
      <c r="L32" s="41">
        <f t="shared" ref="L32" si="55">K32-L30+L31</f>
        <v>37</v>
      </c>
      <c r="M32" s="41">
        <f t="shared" ref="M32" si="56">L32-M30+M31</f>
        <v>36</v>
      </c>
      <c r="N32" s="41">
        <f t="shared" ref="N32" si="57">M32-N30+N31</f>
        <v>26</v>
      </c>
      <c r="O32" s="41">
        <f t="shared" ref="O32" si="58">N32-O30+O31</f>
        <v>18</v>
      </c>
      <c r="P32" s="41">
        <f t="shared" ref="P32" si="59">O32-P30+P31</f>
        <v>6</v>
      </c>
      <c r="Q32" s="40" t="s">
        <v>53</v>
      </c>
      <c r="R32" s="41" t="s">
        <v>53</v>
      </c>
      <c r="S32" s="41" t="s">
        <v>53</v>
      </c>
      <c r="T32" s="63" t="s">
        <v>53</v>
      </c>
      <c r="U32" s="64" t="s">
        <v>53</v>
      </c>
      <c r="V32" s="63" t="s">
        <v>53</v>
      </c>
      <c r="W32" s="64" t="s">
        <v>53</v>
      </c>
      <c r="X32" s="63" t="s">
        <v>53</v>
      </c>
      <c r="Y32" s="64" t="s">
        <v>53</v>
      </c>
      <c r="Z32" s="64" t="s">
        <v>53</v>
      </c>
      <c r="AA32" s="40">
        <f>P32-AA30+AA31</f>
        <v>5</v>
      </c>
      <c r="AB32" s="41">
        <f t="shared" ref="AB32" si="60">AA32-AB30+AB31</f>
        <v>5</v>
      </c>
      <c r="AC32" s="41">
        <f t="shared" ref="AC32" si="61">AB32-AC30+AC31</f>
        <v>3</v>
      </c>
      <c r="AD32" s="40">
        <f t="shared" ref="AD32" si="62">AC32-AD30+AD31</f>
        <v>3</v>
      </c>
      <c r="AE32" s="41">
        <f t="shared" ref="AE32" si="63">AD32-AE30+AE31</f>
        <v>4</v>
      </c>
      <c r="AF32" s="70" t="s">
        <v>53</v>
      </c>
      <c r="AG32" s="71" t="s">
        <v>53</v>
      </c>
      <c r="AH32" s="40">
        <f>AE32-AH30+AH31</f>
        <v>3</v>
      </c>
      <c r="AI32" s="41">
        <f t="shared" ref="AI32" si="64">AH32-AI30+AI31</f>
        <v>3</v>
      </c>
      <c r="AJ32" s="41">
        <f t="shared" ref="AJ32" si="65">AI32-AJ30+AJ31</f>
        <v>0</v>
      </c>
      <c r="AK32" s="49"/>
      <c r="AL32" s="39">
        <f>MAX(C32:AJ32)</f>
        <v>37</v>
      </c>
      <c r="AN32" s="225">
        <f t="shared" si="0"/>
        <v>24</v>
      </c>
    </row>
    <row r="33" spans="1:40" ht="15.6" customHeight="1" x14ac:dyDescent="0.2">
      <c r="A33" s="229"/>
      <c r="B33" s="28" t="s">
        <v>6</v>
      </c>
      <c r="C33" s="104"/>
      <c r="D33" s="105"/>
      <c r="E33" s="105"/>
      <c r="F33" s="105"/>
      <c r="G33" s="105"/>
      <c r="H33" s="106"/>
      <c r="I33" s="107"/>
      <c r="J33" s="108"/>
      <c r="K33" s="109"/>
      <c r="L33" s="110"/>
      <c r="M33" s="111">
        <v>9.4600000000000009</v>
      </c>
      <c r="N33" s="110"/>
      <c r="O33" s="110"/>
      <c r="P33" s="111">
        <v>9.51</v>
      </c>
      <c r="Q33" s="109"/>
      <c r="R33" s="110"/>
      <c r="S33" s="111" t="s">
        <v>53</v>
      </c>
      <c r="T33" s="125"/>
      <c r="U33" s="115"/>
      <c r="V33" s="113"/>
      <c r="W33" s="114" t="s">
        <v>53</v>
      </c>
      <c r="X33" s="113"/>
      <c r="Y33" s="115"/>
      <c r="Z33" s="114" t="s">
        <v>53</v>
      </c>
      <c r="AA33" s="109"/>
      <c r="AB33" s="110"/>
      <c r="AC33" s="111">
        <v>9.5399999999999991</v>
      </c>
      <c r="AD33" s="109"/>
      <c r="AE33" s="110"/>
      <c r="AF33" s="116"/>
      <c r="AG33" s="117" t="s">
        <v>53</v>
      </c>
      <c r="AH33" s="109"/>
      <c r="AI33" s="118"/>
      <c r="AJ33" s="119">
        <v>9.58</v>
      </c>
      <c r="AK33" s="50">
        <v>0.24</v>
      </c>
      <c r="AL33" s="25"/>
      <c r="AN33" s="225" t="str">
        <f t="shared" si="0"/>
        <v>-</v>
      </c>
    </row>
    <row r="34" spans="1:40" ht="15.6" customHeight="1" x14ac:dyDescent="0.2">
      <c r="A34" s="229"/>
      <c r="B34" s="28" t="s">
        <v>7</v>
      </c>
      <c r="C34" s="120">
        <v>9.34</v>
      </c>
      <c r="D34" s="105"/>
      <c r="E34" s="105"/>
      <c r="F34" s="105"/>
      <c r="G34" s="105"/>
      <c r="H34" s="121" t="s">
        <v>53</v>
      </c>
      <c r="I34" s="107"/>
      <c r="J34" s="122" t="s">
        <v>53</v>
      </c>
      <c r="K34" s="109"/>
      <c r="L34" s="110"/>
      <c r="M34" s="111">
        <v>9.4600000000000009</v>
      </c>
      <c r="N34" s="110"/>
      <c r="O34" s="110"/>
      <c r="P34" s="111">
        <v>9.51</v>
      </c>
      <c r="Q34" s="109"/>
      <c r="R34" s="110"/>
      <c r="S34" s="111" t="s">
        <v>53</v>
      </c>
      <c r="T34" s="125"/>
      <c r="U34" s="115"/>
      <c r="V34" s="113"/>
      <c r="W34" s="114" t="s">
        <v>53</v>
      </c>
      <c r="X34" s="113"/>
      <c r="Y34" s="115"/>
      <c r="Z34" s="115"/>
      <c r="AA34" s="109"/>
      <c r="AB34" s="110"/>
      <c r="AC34" s="111">
        <v>9.5399999999999991</v>
      </c>
      <c r="AD34" s="109"/>
      <c r="AE34" s="110"/>
      <c r="AF34" s="116"/>
      <c r="AG34" s="123"/>
      <c r="AH34" s="109"/>
      <c r="AI34" s="118"/>
      <c r="AJ34" s="124"/>
      <c r="AK34" s="49"/>
      <c r="AL34" s="26"/>
      <c r="AN34" s="225" t="str">
        <f t="shared" si="0"/>
        <v>-</v>
      </c>
    </row>
    <row r="35" spans="1:40" ht="15.6" customHeight="1" thickBot="1" x14ac:dyDescent="0.25">
      <c r="A35" s="45">
        <v>155</v>
      </c>
      <c r="B35" s="33" t="s">
        <v>9</v>
      </c>
      <c r="C35" s="100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2"/>
      <c r="AJ35" s="103"/>
      <c r="AK35" s="51"/>
      <c r="AL35" s="27"/>
      <c r="AN35" s="225" t="str">
        <f t="shared" si="0"/>
        <v>-</v>
      </c>
    </row>
    <row r="36" spans="1:40" ht="15.6" customHeight="1" x14ac:dyDescent="0.2">
      <c r="A36" s="43"/>
      <c r="B36" s="29" t="s">
        <v>3</v>
      </c>
      <c r="C36" s="72"/>
      <c r="D36" s="73" t="s">
        <v>53</v>
      </c>
      <c r="E36" s="73" t="s">
        <v>53</v>
      </c>
      <c r="F36" s="73" t="s">
        <v>53</v>
      </c>
      <c r="G36" s="73" t="s">
        <v>53</v>
      </c>
      <c r="H36" s="74"/>
      <c r="I36" s="75" t="s">
        <v>53</v>
      </c>
      <c r="J36" s="66"/>
      <c r="K36" s="76">
        <v>0</v>
      </c>
      <c r="L36" s="77">
        <v>0</v>
      </c>
      <c r="M36" s="77">
        <v>0</v>
      </c>
      <c r="N36" s="77">
        <v>5</v>
      </c>
      <c r="O36" s="77">
        <v>3</v>
      </c>
      <c r="P36" s="77">
        <v>4</v>
      </c>
      <c r="Q36" s="76">
        <v>0</v>
      </c>
      <c r="R36" s="78">
        <v>0</v>
      </c>
      <c r="S36" s="79">
        <v>0</v>
      </c>
      <c r="T36" s="80" t="s">
        <v>53</v>
      </c>
      <c r="U36" s="81" t="s">
        <v>53</v>
      </c>
      <c r="V36" s="82" t="s">
        <v>53</v>
      </c>
      <c r="W36" s="81" t="s">
        <v>53</v>
      </c>
      <c r="X36" s="82" t="s">
        <v>53</v>
      </c>
      <c r="Y36" s="81" t="s">
        <v>53</v>
      </c>
      <c r="Z36" s="81" t="s">
        <v>53</v>
      </c>
      <c r="AA36" s="76" t="s">
        <v>53</v>
      </c>
      <c r="AB36" s="77" t="s">
        <v>53</v>
      </c>
      <c r="AC36" s="77" t="s">
        <v>53</v>
      </c>
      <c r="AD36" s="76" t="s">
        <v>53</v>
      </c>
      <c r="AE36" s="77" t="s">
        <v>53</v>
      </c>
      <c r="AF36" s="83" t="s">
        <v>53</v>
      </c>
      <c r="AG36" s="84" t="s">
        <v>53</v>
      </c>
      <c r="AH36" s="76" t="s">
        <v>53</v>
      </c>
      <c r="AI36" s="78" t="s">
        <v>53</v>
      </c>
      <c r="AJ36" s="79" t="s">
        <v>53</v>
      </c>
      <c r="AK36" s="47" t="s">
        <v>8</v>
      </c>
      <c r="AL36" s="24"/>
      <c r="AN36" s="225" t="str">
        <f t="shared" si="0"/>
        <v>-</v>
      </c>
    </row>
    <row r="37" spans="1:40" ht="15.6" customHeight="1" x14ac:dyDescent="0.2">
      <c r="A37" s="44">
        <v>10.35</v>
      </c>
      <c r="B37" s="30" t="s">
        <v>4</v>
      </c>
      <c r="C37" s="85" t="s">
        <v>53</v>
      </c>
      <c r="D37" s="86" t="s">
        <v>53</v>
      </c>
      <c r="E37" s="86" t="s">
        <v>53</v>
      </c>
      <c r="F37" s="86" t="s">
        <v>53</v>
      </c>
      <c r="G37" s="86" t="s">
        <v>53</v>
      </c>
      <c r="H37" s="87" t="s">
        <v>53</v>
      </c>
      <c r="I37" s="88" t="s">
        <v>53</v>
      </c>
      <c r="J37" s="89">
        <v>7</v>
      </c>
      <c r="K37" s="90">
        <v>4</v>
      </c>
      <c r="L37" s="91">
        <v>0</v>
      </c>
      <c r="M37" s="91">
        <v>0</v>
      </c>
      <c r="N37" s="91">
        <v>1</v>
      </c>
      <c r="O37" s="91">
        <v>0</v>
      </c>
      <c r="P37" s="91">
        <v>0</v>
      </c>
      <c r="Q37" s="90">
        <v>0</v>
      </c>
      <c r="R37" s="91">
        <v>0</v>
      </c>
      <c r="S37" s="91" t="s">
        <v>53</v>
      </c>
      <c r="T37" s="92" t="s">
        <v>53</v>
      </c>
      <c r="U37" s="93" t="s">
        <v>53</v>
      </c>
      <c r="V37" s="94" t="s">
        <v>53</v>
      </c>
      <c r="W37" s="93" t="s">
        <v>53</v>
      </c>
      <c r="X37" s="94" t="s">
        <v>53</v>
      </c>
      <c r="Y37" s="93" t="s">
        <v>53</v>
      </c>
      <c r="Z37" s="95"/>
      <c r="AA37" s="90" t="s">
        <v>53</v>
      </c>
      <c r="AB37" s="91" t="s">
        <v>53</v>
      </c>
      <c r="AC37" s="91" t="s">
        <v>53</v>
      </c>
      <c r="AD37" s="90" t="s">
        <v>53</v>
      </c>
      <c r="AE37" s="91" t="s">
        <v>53</v>
      </c>
      <c r="AF37" s="96" t="s">
        <v>53</v>
      </c>
      <c r="AG37" s="97"/>
      <c r="AH37" s="90" t="s">
        <v>53</v>
      </c>
      <c r="AI37" s="98" t="s">
        <v>53</v>
      </c>
      <c r="AJ37" s="99"/>
      <c r="AK37" s="48">
        <f>SUM(C37:AI37)</f>
        <v>12</v>
      </c>
      <c r="AL37" s="25"/>
      <c r="AN37" s="225" t="str">
        <f t="shared" si="0"/>
        <v>-</v>
      </c>
    </row>
    <row r="38" spans="1:40" ht="15.6" customHeight="1" x14ac:dyDescent="0.2">
      <c r="A38" s="228" t="s">
        <v>58</v>
      </c>
      <c r="B38" s="28" t="s">
        <v>5</v>
      </c>
      <c r="C38" s="56" t="str">
        <f>C37</f>
        <v>x</v>
      </c>
      <c r="D38" s="55" t="s">
        <v>53</v>
      </c>
      <c r="E38" s="55" t="s">
        <v>53</v>
      </c>
      <c r="F38" s="55" t="s">
        <v>53</v>
      </c>
      <c r="G38" s="55" t="s">
        <v>53</v>
      </c>
      <c r="H38" s="60" t="s">
        <v>53</v>
      </c>
      <c r="I38" s="59" t="s">
        <v>53</v>
      </c>
      <c r="J38" s="40">
        <f>J37</f>
        <v>7</v>
      </c>
      <c r="K38" s="40">
        <f t="shared" ref="K38" si="66">J38-K36+K37</f>
        <v>11</v>
      </c>
      <c r="L38" s="41">
        <f t="shared" ref="L38" si="67">K38-L36+L37</f>
        <v>11</v>
      </c>
      <c r="M38" s="41">
        <f t="shared" ref="M38" si="68">L38-M36+M37</f>
        <v>11</v>
      </c>
      <c r="N38" s="41">
        <f t="shared" ref="N38" si="69">M38-N36+N37</f>
        <v>7</v>
      </c>
      <c r="O38" s="41">
        <f t="shared" ref="O38" si="70">N38-O36+O37</f>
        <v>4</v>
      </c>
      <c r="P38" s="41">
        <f t="shared" ref="P38" si="71">O38-P36+P37</f>
        <v>0</v>
      </c>
      <c r="Q38" s="40">
        <f t="shared" ref="Q38" si="72">P38-Q36+Q37</f>
        <v>0</v>
      </c>
      <c r="R38" s="41">
        <f t="shared" ref="R38" si="73">Q38-R36+R37</f>
        <v>0</v>
      </c>
      <c r="S38" s="41">
        <f>R38-S36</f>
        <v>0</v>
      </c>
      <c r="T38" s="63" t="s">
        <v>53</v>
      </c>
      <c r="U38" s="64" t="s">
        <v>53</v>
      </c>
      <c r="V38" s="63" t="s">
        <v>53</v>
      </c>
      <c r="W38" s="64" t="s">
        <v>53</v>
      </c>
      <c r="X38" s="63" t="s">
        <v>53</v>
      </c>
      <c r="Y38" s="64" t="s">
        <v>53</v>
      </c>
      <c r="Z38" s="64" t="s">
        <v>53</v>
      </c>
      <c r="AA38" s="40" t="s">
        <v>53</v>
      </c>
      <c r="AB38" s="41" t="s">
        <v>53</v>
      </c>
      <c r="AC38" s="41" t="s">
        <v>53</v>
      </c>
      <c r="AD38" s="40" t="s">
        <v>53</v>
      </c>
      <c r="AE38" s="41" t="s">
        <v>53</v>
      </c>
      <c r="AF38" s="70" t="s">
        <v>53</v>
      </c>
      <c r="AG38" s="71" t="s">
        <v>53</v>
      </c>
      <c r="AH38" s="40" t="s">
        <v>53</v>
      </c>
      <c r="AI38" s="41" t="s">
        <v>53</v>
      </c>
      <c r="AJ38" s="41" t="s">
        <v>53</v>
      </c>
      <c r="AK38" s="49"/>
      <c r="AL38" s="39">
        <f>MAX(C38:AJ38)</f>
        <v>11</v>
      </c>
      <c r="AN38" s="225">
        <f t="shared" si="0"/>
        <v>0</v>
      </c>
    </row>
    <row r="39" spans="1:40" ht="15.6" customHeight="1" x14ac:dyDescent="0.2">
      <c r="A39" s="229"/>
      <c r="B39" s="28" t="s">
        <v>6</v>
      </c>
      <c r="C39" s="104"/>
      <c r="D39" s="105"/>
      <c r="E39" s="105"/>
      <c r="F39" s="105"/>
      <c r="G39" s="105"/>
      <c r="H39" s="106"/>
      <c r="I39" s="107"/>
      <c r="J39" s="108"/>
      <c r="K39" s="109"/>
      <c r="L39" s="110"/>
      <c r="M39" s="111">
        <v>10.4</v>
      </c>
      <c r="N39" s="110"/>
      <c r="O39" s="110"/>
      <c r="P39" s="111">
        <v>10.44</v>
      </c>
      <c r="Q39" s="109"/>
      <c r="R39" s="110"/>
      <c r="S39" s="111">
        <v>10.48</v>
      </c>
      <c r="T39" s="125"/>
      <c r="U39" s="115"/>
      <c r="V39" s="113"/>
      <c r="W39" s="114" t="s">
        <v>53</v>
      </c>
      <c r="X39" s="113"/>
      <c r="Y39" s="115"/>
      <c r="Z39" s="114" t="s">
        <v>53</v>
      </c>
      <c r="AA39" s="109"/>
      <c r="AB39" s="110"/>
      <c r="AC39" s="111" t="s">
        <v>53</v>
      </c>
      <c r="AD39" s="109"/>
      <c r="AE39" s="110"/>
      <c r="AF39" s="116"/>
      <c r="AG39" s="117" t="s">
        <v>53</v>
      </c>
      <c r="AH39" s="109"/>
      <c r="AI39" s="118"/>
      <c r="AJ39" s="119" t="s">
        <v>53</v>
      </c>
      <c r="AK39" s="50">
        <v>0.13</v>
      </c>
      <c r="AL39" s="25"/>
      <c r="AN39" s="225" t="str">
        <f t="shared" si="0"/>
        <v>-</v>
      </c>
    </row>
    <row r="40" spans="1:40" ht="15.6" customHeight="1" x14ac:dyDescent="0.2">
      <c r="A40" s="229"/>
      <c r="B40" s="28" t="s">
        <v>7</v>
      </c>
      <c r="C40" s="120" t="s">
        <v>53</v>
      </c>
      <c r="D40" s="105"/>
      <c r="E40" s="105"/>
      <c r="F40" s="105"/>
      <c r="G40" s="105"/>
      <c r="H40" s="121" t="s">
        <v>53</v>
      </c>
      <c r="I40" s="107"/>
      <c r="J40" s="122">
        <v>10.35</v>
      </c>
      <c r="K40" s="109"/>
      <c r="L40" s="110"/>
      <c r="M40" s="111">
        <v>10.4</v>
      </c>
      <c r="N40" s="110"/>
      <c r="O40" s="110"/>
      <c r="P40" s="111">
        <v>10.45</v>
      </c>
      <c r="Q40" s="109"/>
      <c r="R40" s="110"/>
      <c r="S40" s="111" t="s">
        <v>53</v>
      </c>
      <c r="T40" s="125"/>
      <c r="U40" s="115"/>
      <c r="V40" s="113"/>
      <c r="W40" s="114" t="s">
        <v>53</v>
      </c>
      <c r="X40" s="113"/>
      <c r="Y40" s="115"/>
      <c r="Z40" s="115"/>
      <c r="AA40" s="109"/>
      <c r="AB40" s="110"/>
      <c r="AC40" s="111" t="s">
        <v>53</v>
      </c>
      <c r="AD40" s="109"/>
      <c r="AE40" s="110"/>
      <c r="AF40" s="116"/>
      <c r="AG40" s="123"/>
      <c r="AH40" s="109"/>
      <c r="AI40" s="118"/>
      <c r="AJ40" s="124"/>
      <c r="AK40" s="49"/>
      <c r="AL40" s="26"/>
      <c r="AN40" s="225" t="str">
        <f t="shared" si="0"/>
        <v>-</v>
      </c>
    </row>
    <row r="41" spans="1:40" ht="15.6" customHeight="1" thickBot="1" x14ac:dyDescent="0.25">
      <c r="A41" s="45">
        <v>155</v>
      </c>
      <c r="B41" s="33" t="s">
        <v>9</v>
      </c>
      <c r="C41" s="100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2"/>
      <c r="AJ41" s="103"/>
      <c r="AK41" s="51"/>
      <c r="AL41" s="27"/>
      <c r="AN41" s="225" t="str">
        <f t="shared" si="0"/>
        <v>-</v>
      </c>
    </row>
    <row r="42" spans="1:40" ht="15.6" customHeight="1" x14ac:dyDescent="0.2">
      <c r="A42" s="43"/>
      <c r="B42" s="29" t="s">
        <v>3</v>
      </c>
      <c r="C42" s="72"/>
      <c r="D42" s="73" t="s">
        <v>53</v>
      </c>
      <c r="E42" s="73" t="s">
        <v>53</v>
      </c>
      <c r="F42" s="73" t="s">
        <v>53</v>
      </c>
      <c r="G42" s="73" t="s">
        <v>53</v>
      </c>
      <c r="H42" s="74"/>
      <c r="I42" s="75" t="s">
        <v>53</v>
      </c>
      <c r="J42" s="66"/>
      <c r="K42" s="76">
        <v>0</v>
      </c>
      <c r="L42" s="77">
        <v>0</v>
      </c>
      <c r="M42" s="77">
        <v>1</v>
      </c>
      <c r="N42" s="77">
        <v>4</v>
      </c>
      <c r="O42" s="77">
        <v>1</v>
      </c>
      <c r="P42" s="77">
        <v>1</v>
      </c>
      <c r="Q42" s="76">
        <v>5</v>
      </c>
      <c r="R42" s="78">
        <v>2</v>
      </c>
      <c r="S42" s="79">
        <v>0</v>
      </c>
      <c r="T42" s="80" t="s">
        <v>53</v>
      </c>
      <c r="U42" s="81" t="s">
        <v>53</v>
      </c>
      <c r="V42" s="82" t="s">
        <v>53</v>
      </c>
      <c r="W42" s="81" t="s">
        <v>53</v>
      </c>
      <c r="X42" s="82" t="s">
        <v>53</v>
      </c>
      <c r="Y42" s="81" t="s">
        <v>53</v>
      </c>
      <c r="Z42" s="81" t="s">
        <v>53</v>
      </c>
      <c r="AA42" s="76" t="s">
        <v>53</v>
      </c>
      <c r="AB42" s="77" t="s">
        <v>53</v>
      </c>
      <c r="AC42" s="77" t="s">
        <v>53</v>
      </c>
      <c r="AD42" s="76" t="s">
        <v>53</v>
      </c>
      <c r="AE42" s="77" t="s">
        <v>53</v>
      </c>
      <c r="AF42" s="83" t="s">
        <v>53</v>
      </c>
      <c r="AG42" s="84" t="s">
        <v>53</v>
      </c>
      <c r="AH42" s="76" t="s">
        <v>53</v>
      </c>
      <c r="AI42" s="78" t="s">
        <v>53</v>
      </c>
      <c r="AJ42" s="79" t="s">
        <v>53</v>
      </c>
      <c r="AK42" s="47" t="s">
        <v>8</v>
      </c>
      <c r="AL42" s="24"/>
      <c r="AN42" s="225" t="str">
        <f t="shared" si="0"/>
        <v>-</v>
      </c>
    </row>
    <row r="43" spans="1:40" ht="15.6" customHeight="1" x14ac:dyDescent="0.2">
      <c r="A43" s="44">
        <v>11.13</v>
      </c>
      <c r="B43" s="30" t="s">
        <v>4</v>
      </c>
      <c r="C43" s="85" t="s">
        <v>53</v>
      </c>
      <c r="D43" s="86" t="s">
        <v>53</v>
      </c>
      <c r="E43" s="86" t="s">
        <v>53</v>
      </c>
      <c r="F43" s="86" t="s">
        <v>53</v>
      </c>
      <c r="G43" s="86" t="s">
        <v>53</v>
      </c>
      <c r="H43" s="87" t="s">
        <v>53</v>
      </c>
      <c r="I43" s="88" t="s">
        <v>53</v>
      </c>
      <c r="J43" s="89">
        <v>5</v>
      </c>
      <c r="K43" s="90">
        <v>2</v>
      </c>
      <c r="L43" s="91">
        <v>0</v>
      </c>
      <c r="M43" s="91">
        <v>0</v>
      </c>
      <c r="N43" s="91">
        <v>5</v>
      </c>
      <c r="O43" s="91">
        <v>0</v>
      </c>
      <c r="P43" s="91">
        <v>2</v>
      </c>
      <c r="Q43" s="90">
        <v>0</v>
      </c>
      <c r="R43" s="91">
        <v>0</v>
      </c>
      <c r="S43" s="91" t="s">
        <v>53</v>
      </c>
      <c r="T43" s="92" t="s">
        <v>53</v>
      </c>
      <c r="U43" s="93" t="s">
        <v>53</v>
      </c>
      <c r="V43" s="94" t="s">
        <v>53</v>
      </c>
      <c r="W43" s="93" t="s">
        <v>53</v>
      </c>
      <c r="X43" s="94" t="s">
        <v>53</v>
      </c>
      <c r="Y43" s="93" t="s">
        <v>53</v>
      </c>
      <c r="Z43" s="95"/>
      <c r="AA43" s="90" t="s">
        <v>53</v>
      </c>
      <c r="AB43" s="91" t="s">
        <v>53</v>
      </c>
      <c r="AC43" s="91" t="s">
        <v>53</v>
      </c>
      <c r="AD43" s="90" t="s">
        <v>53</v>
      </c>
      <c r="AE43" s="91" t="s">
        <v>53</v>
      </c>
      <c r="AF43" s="96" t="s">
        <v>53</v>
      </c>
      <c r="AG43" s="97"/>
      <c r="AH43" s="90" t="s">
        <v>53</v>
      </c>
      <c r="AI43" s="98" t="s">
        <v>53</v>
      </c>
      <c r="AJ43" s="99"/>
      <c r="AK43" s="48">
        <f>SUM(C43:AI43)</f>
        <v>14</v>
      </c>
      <c r="AL43" s="25"/>
      <c r="AN43" s="225" t="str">
        <f t="shared" si="0"/>
        <v>-</v>
      </c>
    </row>
    <row r="44" spans="1:40" ht="15.6" customHeight="1" x14ac:dyDescent="0.2">
      <c r="A44" s="228" t="s">
        <v>58</v>
      </c>
      <c r="B44" s="28" t="s">
        <v>5</v>
      </c>
      <c r="C44" s="56" t="str">
        <f>C43</f>
        <v>x</v>
      </c>
      <c r="D44" s="55" t="s">
        <v>53</v>
      </c>
      <c r="E44" s="55" t="s">
        <v>53</v>
      </c>
      <c r="F44" s="55" t="s">
        <v>53</v>
      </c>
      <c r="G44" s="55" t="s">
        <v>53</v>
      </c>
      <c r="H44" s="60" t="s">
        <v>53</v>
      </c>
      <c r="I44" s="59" t="s">
        <v>53</v>
      </c>
      <c r="J44" s="40">
        <f>J43</f>
        <v>5</v>
      </c>
      <c r="K44" s="40">
        <f t="shared" ref="K44" si="74">J44-K42+K43</f>
        <v>7</v>
      </c>
      <c r="L44" s="41">
        <f t="shared" ref="L44" si="75">K44-L42+L43</f>
        <v>7</v>
      </c>
      <c r="M44" s="41">
        <f t="shared" ref="M44" si="76">L44-M42+M43</f>
        <v>6</v>
      </c>
      <c r="N44" s="41">
        <f t="shared" ref="N44" si="77">M44-N42+N43</f>
        <v>7</v>
      </c>
      <c r="O44" s="41">
        <f t="shared" ref="O44" si="78">N44-O42+O43</f>
        <v>6</v>
      </c>
      <c r="P44" s="41">
        <f t="shared" ref="P44" si="79">O44-P42+P43</f>
        <v>7</v>
      </c>
      <c r="Q44" s="40">
        <f t="shared" ref="Q44" si="80">P44-Q42+Q43</f>
        <v>2</v>
      </c>
      <c r="R44" s="41">
        <f t="shared" ref="R44" si="81">Q44-R42+R43</f>
        <v>0</v>
      </c>
      <c r="S44" s="41">
        <f>R44-S42</f>
        <v>0</v>
      </c>
      <c r="T44" s="63" t="s">
        <v>53</v>
      </c>
      <c r="U44" s="64" t="s">
        <v>53</v>
      </c>
      <c r="V44" s="63" t="s">
        <v>53</v>
      </c>
      <c r="W44" s="64" t="s">
        <v>53</v>
      </c>
      <c r="X44" s="63" t="s">
        <v>53</v>
      </c>
      <c r="Y44" s="64" t="s">
        <v>53</v>
      </c>
      <c r="Z44" s="64" t="s">
        <v>53</v>
      </c>
      <c r="AA44" s="40" t="s">
        <v>53</v>
      </c>
      <c r="AB44" s="41" t="s">
        <v>53</v>
      </c>
      <c r="AC44" s="41" t="s">
        <v>53</v>
      </c>
      <c r="AD44" s="40" t="s">
        <v>53</v>
      </c>
      <c r="AE44" s="41" t="s">
        <v>53</v>
      </c>
      <c r="AF44" s="70" t="s">
        <v>53</v>
      </c>
      <c r="AG44" s="71" t="s">
        <v>53</v>
      </c>
      <c r="AH44" s="40" t="s">
        <v>53</v>
      </c>
      <c r="AI44" s="41" t="s">
        <v>53</v>
      </c>
      <c r="AJ44" s="41" t="s">
        <v>53</v>
      </c>
      <c r="AK44" s="49"/>
      <c r="AL44" s="39">
        <f>MAX(C44:AJ44)</f>
        <v>7</v>
      </c>
      <c r="AN44" s="225">
        <f t="shared" si="0"/>
        <v>0</v>
      </c>
    </row>
    <row r="45" spans="1:40" ht="15.6" customHeight="1" x14ac:dyDescent="0.2">
      <c r="A45" s="229"/>
      <c r="B45" s="28" t="s">
        <v>6</v>
      </c>
      <c r="C45" s="104"/>
      <c r="D45" s="105"/>
      <c r="E45" s="105"/>
      <c r="F45" s="105"/>
      <c r="G45" s="105"/>
      <c r="H45" s="106"/>
      <c r="I45" s="107"/>
      <c r="J45" s="108"/>
      <c r="K45" s="109"/>
      <c r="L45" s="110"/>
      <c r="M45" s="111">
        <v>11.16</v>
      </c>
      <c r="N45" s="110"/>
      <c r="O45" s="110"/>
      <c r="P45" s="111">
        <v>11.22</v>
      </c>
      <c r="Q45" s="109"/>
      <c r="R45" s="110"/>
      <c r="S45" s="111">
        <v>11.26</v>
      </c>
      <c r="T45" s="125"/>
      <c r="U45" s="115"/>
      <c r="V45" s="113"/>
      <c r="W45" s="114" t="s">
        <v>53</v>
      </c>
      <c r="X45" s="113"/>
      <c r="Y45" s="115"/>
      <c r="Z45" s="114" t="s">
        <v>53</v>
      </c>
      <c r="AA45" s="109"/>
      <c r="AB45" s="110"/>
      <c r="AC45" s="111" t="s">
        <v>53</v>
      </c>
      <c r="AD45" s="109"/>
      <c r="AE45" s="110"/>
      <c r="AF45" s="116"/>
      <c r="AG45" s="117" t="s">
        <v>53</v>
      </c>
      <c r="AH45" s="109"/>
      <c r="AI45" s="118"/>
      <c r="AJ45" s="119" t="s">
        <v>53</v>
      </c>
      <c r="AK45" s="50">
        <v>0.13</v>
      </c>
      <c r="AL45" s="25"/>
      <c r="AN45" s="225" t="str">
        <f t="shared" si="0"/>
        <v>-</v>
      </c>
    </row>
    <row r="46" spans="1:40" ht="15.6" customHeight="1" x14ac:dyDescent="0.2">
      <c r="A46" s="229"/>
      <c r="B46" s="28" t="s">
        <v>7</v>
      </c>
      <c r="C46" s="120" t="s">
        <v>53</v>
      </c>
      <c r="D46" s="105"/>
      <c r="E46" s="105"/>
      <c r="F46" s="105"/>
      <c r="G46" s="105"/>
      <c r="H46" s="121" t="s">
        <v>53</v>
      </c>
      <c r="I46" s="107"/>
      <c r="J46" s="122">
        <v>11.13</v>
      </c>
      <c r="K46" s="109"/>
      <c r="L46" s="110"/>
      <c r="M46" s="111">
        <v>11.16</v>
      </c>
      <c r="N46" s="110"/>
      <c r="O46" s="110"/>
      <c r="P46" s="111">
        <v>11.22</v>
      </c>
      <c r="Q46" s="109"/>
      <c r="R46" s="110"/>
      <c r="S46" s="111" t="s">
        <v>53</v>
      </c>
      <c r="T46" s="125"/>
      <c r="U46" s="115"/>
      <c r="V46" s="113"/>
      <c r="W46" s="114" t="s">
        <v>53</v>
      </c>
      <c r="X46" s="113"/>
      <c r="Y46" s="115"/>
      <c r="Z46" s="115"/>
      <c r="AA46" s="109"/>
      <c r="AB46" s="110"/>
      <c r="AC46" s="111" t="s">
        <v>53</v>
      </c>
      <c r="AD46" s="109"/>
      <c r="AE46" s="110"/>
      <c r="AF46" s="116"/>
      <c r="AG46" s="123"/>
      <c r="AH46" s="109"/>
      <c r="AI46" s="118"/>
      <c r="AJ46" s="124"/>
      <c r="AK46" s="49"/>
      <c r="AL46" s="26"/>
      <c r="AN46" s="225" t="str">
        <f t="shared" si="0"/>
        <v>-</v>
      </c>
    </row>
    <row r="47" spans="1:40" ht="15.6" customHeight="1" thickBot="1" x14ac:dyDescent="0.25">
      <c r="A47" s="45">
        <v>155</v>
      </c>
      <c r="B47" s="33" t="s">
        <v>9</v>
      </c>
      <c r="C47" s="100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2"/>
      <c r="AJ47" s="103"/>
      <c r="AK47" s="51"/>
      <c r="AL47" s="27"/>
      <c r="AN47" s="225" t="str">
        <f t="shared" si="0"/>
        <v>-</v>
      </c>
    </row>
    <row r="48" spans="1:40" ht="15.6" customHeight="1" x14ac:dyDescent="0.2">
      <c r="A48" s="43"/>
      <c r="B48" s="29" t="s">
        <v>3</v>
      </c>
      <c r="C48" s="72"/>
      <c r="D48" s="73" t="s">
        <v>53</v>
      </c>
      <c r="E48" s="73" t="s">
        <v>53</v>
      </c>
      <c r="F48" s="73" t="s">
        <v>53</v>
      </c>
      <c r="G48" s="73" t="s">
        <v>53</v>
      </c>
      <c r="H48" s="74"/>
      <c r="I48" s="75">
        <v>0</v>
      </c>
      <c r="J48" s="66"/>
      <c r="K48" s="76">
        <v>0</v>
      </c>
      <c r="L48" s="77">
        <v>0</v>
      </c>
      <c r="M48" s="77">
        <v>3</v>
      </c>
      <c r="N48" s="77">
        <v>9</v>
      </c>
      <c r="O48" s="77">
        <v>5</v>
      </c>
      <c r="P48" s="77">
        <v>7</v>
      </c>
      <c r="Q48" s="76">
        <v>1</v>
      </c>
      <c r="R48" s="78">
        <v>0</v>
      </c>
      <c r="S48" s="79">
        <v>0</v>
      </c>
      <c r="T48" s="80">
        <v>0</v>
      </c>
      <c r="U48" s="81">
        <v>0</v>
      </c>
      <c r="V48" s="82" t="s">
        <v>53</v>
      </c>
      <c r="W48" s="81" t="s">
        <v>53</v>
      </c>
      <c r="X48" s="82" t="s">
        <v>53</v>
      </c>
      <c r="Y48" s="81" t="s">
        <v>53</v>
      </c>
      <c r="Z48" s="81" t="s">
        <v>53</v>
      </c>
      <c r="AA48" s="76">
        <v>2</v>
      </c>
      <c r="AB48" s="77">
        <v>0</v>
      </c>
      <c r="AC48" s="77">
        <v>0</v>
      </c>
      <c r="AD48" s="76" t="s">
        <v>53</v>
      </c>
      <c r="AE48" s="77" t="s">
        <v>53</v>
      </c>
      <c r="AF48" s="83">
        <v>1</v>
      </c>
      <c r="AG48" s="84">
        <v>0</v>
      </c>
      <c r="AH48" s="76" t="s">
        <v>53</v>
      </c>
      <c r="AI48" s="78" t="s">
        <v>53</v>
      </c>
      <c r="AJ48" s="79" t="s">
        <v>53</v>
      </c>
      <c r="AK48" s="47" t="s">
        <v>8</v>
      </c>
      <c r="AL48" s="24"/>
      <c r="AN48" s="225" t="str">
        <f t="shared" si="0"/>
        <v>-</v>
      </c>
    </row>
    <row r="49" spans="1:40" ht="15.6" customHeight="1" x14ac:dyDescent="0.2">
      <c r="A49" s="44">
        <v>11.56</v>
      </c>
      <c r="B49" s="30" t="s">
        <v>4</v>
      </c>
      <c r="C49" s="85" t="s">
        <v>53</v>
      </c>
      <c r="D49" s="86" t="s">
        <v>53</v>
      </c>
      <c r="E49" s="86" t="s">
        <v>53</v>
      </c>
      <c r="F49" s="86" t="s">
        <v>53</v>
      </c>
      <c r="G49" s="86" t="s">
        <v>53</v>
      </c>
      <c r="H49" s="87">
        <v>2</v>
      </c>
      <c r="I49" s="88">
        <v>3</v>
      </c>
      <c r="J49" s="89" t="s">
        <v>53</v>
      </c>
      <c r="K49" s="90">
        <v>14</v>
      </c>
      <c r="L49" s="91">
        <v>3</v>
      </c>
      <c r="M49" s="91">
        <v>1</v>
      </c>
      <c r="N49" s="91">
        <v>1</v>
      </c>
      <c r="O49" s="91">
        <v>0</v>
      </c>
      <c r="P49" s="91">
        <v>1</v>
      </c>
      <c r="Q49" s="90">
        <v>0</v>
      </c>
      <c r="R49" s="91">
        <v>0</v>
      </c>
      <c r="S49" s="91">
        <v>1</v>
      </c>
      <c r="T49" s="92">
        <v>0</v>
      </c>
      <c r="U49" s="93">
        <v>0</v>
      </c>
      <c r="V49" s="94" t="s">
        <v>53</v>
      </c>
      <c r="W49" s="93" t="s">
        <v>53</v>
      </c>
      <c r="X49" s="94" t="s">
        <v>53</v>
      </c>
      <c r="Y49" s="93" t="s">
        <v>53</v>
      </c>
      <c r="Z49" s="95"/>
      <c r="AA49" s="90">
        <v>1</v>
      </c>
      <c r="AB49" s="91">
        <v>0</v>
      </c>
      <c r="AC49" s="91">
        <v>0</v>
      </c>
      <c r="AD49" s="90" t="s">
        <v>53</v>
      </c>
      <c r="AE49" s="91" t="s">
        <v>53</v>
      </c>
      <c r="AF49" s="96">
        <v>0</v>
      </c>
      <c r="AG49" s="97"/>
      <c r="AH49" s="90" t="s">
        <v>53</v>
      </c>
      <c r="AI49" s="98" t="s">
        <v>53</v>
      </c>
      <c r="AJ49" s="99"/>
      <c r="AK49" s="48">
        <f>SUM(C49:AI49)</f>
        <v>27</v>
      </c>
      <c r="AL49" s="25"/>
      <c r="AN49" s="225" t="str">
        <f t="shared" si="0"/>
        <v>-</v>
      </c>
    </row>
    <row r="50" spans="1:40" ht="15.6" customHeight="1" x14ac:dyDescent="0.2">
      <c r="A50" s="228" t="s">
        <v>59</v>
      </c>
      <c r="B50" s="28" t="s">
        <v>5</v>
      </c>
      <c r="C50" s="56" t="str">
        <f>C49</f>
        <v>x</v>
      </c>
      <c r="D50" s="55" t="s">
        <v>53</v>
      </c>
      <c r="E50" s="55" t="s">
        <v>53</v>
      </c>
      <c r="F50" s="55" t="s">
        <v>53</v>
      </c>
      <c r="G50" s="55" t="s">
        <v>53</v>
      </c>
      <c r="H50" s="60">
        <v>3</v>
      </c>
      <c r="I50" s="59">
        <f t="shared" ref="I50" si="82">H50-I48+I49</f>
        <v>6</v>
      </c>
      <c r="J50" s="40" t="s">
        <v>53</v>
      </c>
      <c r="K50" s="40">
        <f>I50-K48+K49</f>
        <v>20</v>
      </c>
      <c r="L50" s="41">
        <f t="shared" ref="L50" si="83">K50-L48+L49</f>
        <v>23</v>
      </c>
      <c r="M50" s="41">
        <f t="shared" ref="M50" si="84">L50-M48+M49</f>
        <v>21</v>
      </c>
      <c r="N50" s="41">
        <f t="shared" ref="N50" si="85">M50-N48+N49</f>
        <v>13</v>
      </c>
      <c r="O50" s="41">
        <f t="shared" ref="O50" si="86">N50-O48+O49</f>
        <v>8</v>
      </c>
      <c r="P50" s="41">
        <f t="shared" ref="P50" si="87">O50-P48+P49</f>
        <v>2</v>
      </c>
      <c r="Q50" s="40">
        <f t="shared" ref="Q50" si="88">P50-Q48+Q49</f>
        <v>1</v>
      </c>
      <c r="R50" s="41">
        <f t="shared" ref="R50" si="89">Q50-R48+R49</f>
        <v>1</v>
      </c>
      <c r="S50" s="41">
        <f t="shared" ref="S50" si="90">R50-S48+S49</f>
        <v>2</v>
      </c>
      <c r="T50" s="63">
        <f t="shared" ref="T50" si="91">S50-T48+T49</f>
        <v>2</v>
      </c>
      <c r="U50" s="64">
        <f t="shared" ref="U50" si="92">T50-U48+U49</f>
        <v>2</v>
      </c>
      <c r="V50" s="63" t="s">
        <v>53</v>
      </c>
      <c r="W50" s="64" t="s">
        <v>53</v>
      </c>
      <c r="X50" s="63" t="s">
        <v>53</v>
      </c>
      <c r="Y50" s="64" t="s">
        <v>53</v>
      </c>
      <c r="Z50" s="64" t="s">
        <v>53</v>
      </c>
      <c r="AA50" s="40">
        <f>U50-AA48+AA49</f>
        <v>1</v>
      </c>
      <c r="AB50" s="41">
        <f t="shared" ref="AB50" si="93">AA50-AB48+AB49</f>
        <v>1</v>
      </c>
      <c r="AC50" s="41">
        <f t="shared" ref="AC50" si="94">AB50-AC48+AC49</f>
        <v>1</v>
      </c>
      <c r="AD50" s="40" t="s">
        <v>53</v>
      </c>
      <c r="AE50" s="41" t="s">
        <v>53</v>
      </c>
      <c r="AF50" s="70">
        <f>AC50-AF48+AF49</f>
        <v>0</v>
      </c>
      <c r="AG50" s="71">
        <f t="shared" ref="AG50" si="95">AF50-AG48+AG49</f>
        <v>0</v>
      </c>
      <c r="AH50" s="40" t="s">
        <v>53</v>
      </c>
      <c r="AI50" s="41" t="s">
        <v>53</v>
      </c>
      <c r="AJ50" s="41" t="s">
        <v>53</v>
      </c>
      <c r="AK50" s="49"/>
      <c r="AL50" s="39">
        <f>MAX(C50:AJ50)</f>
        <v>23</v>
      </c>
      <c r="AN50" s="225">
        <f t="shared" si="0"/>
        <v>5</v>
      </c>
    </row>
    <row r="51" spans="1:40" ht="15.6" customHeight="1" x14ac:dyDescent="0.2">
      <c r="A51" s="229"/>
      <c r="B51" s="28" t="s">
        <v>6</v>
      </c>
      <c r="C51" s="104"/>
      <c r="D51" s="105"/>
      <c r="E51" s="105"/>
      <c r="F51" s="105"/>
      <c r="G51" s="105"/>
      <c r="H51" s="106"/>
      <c r="I51" s="107"/>
      <c r="J51" s="108"/>
      <c r="K51" s="109"/>
      <c r="L51" s="110"/>
      <c r="M51" s="111">
        <v>12.05</v>
      </c>
      <c r="N51" s="110"/>
      <c r="O51" s="110"/>
      <c r="P51" s="111">
        <v>12.11</v>
      </c>
      <c r="Q51" s="109"/>
      <c r="R51" s="110"/>
      <c r="S51" s="111">
        <v>12.14</v>
      </c>
      <c r="T51" s="125"/>
      <c r="U51" s="115"/>
      <c r="V51" s="113"/>
      <c r="W51" s="114" t="s">
        <v>53</v>
      </c>
      <c r="X51" s="113"/>
      <c r="Y51" s="115"/>
      <c r="Z51" s="114" t="s">
        <v>53</v>
      </c>
      <c r="AA51" s="109"/>
      <c r="AB51" s="110"/>
      <c r="AC51" s="111">
        <v>12.17</v>
      </c>
      <c r="AD51" s="109"/>
      <c r="AE51" s="110"/>
      <c r="AF51" s="116"/>
      <c r="AG51" s="117">
        <v>12.2</v>
      </c>
      <c r="AH51" s="109"/>
      <c r="AI51" s="118"/>
      <c r="AJ51" s="119" t="s">
        <v>53</v>
      </c>
      <c r="AK51" s="50">
        <v>0.23</v>
      </c>
      <c r="AL51" s="25"/>
      <c r="AN51" s="225" t="str">
        <f t="shared" si="0"/>
        <v>-</v>
      </c>
    </row>
    <row r="52" spans="1:40" ht="15.6" customHeight="1" x14ac:dyDescent="0.2">
      <c r="A52" s="229"/>
      <c r="B52" s="28" t="s">
        <v>7</v>
      </c>
      <c r="C52" s="120" t="s">
        <v>53</v>
      </c>
      <c r="D52" s="105"/>
      <c r="E52" s="105"/>
      <c r="F52" s="105"/>
      <c r="G52" s="105"/>
      <c r="H52" s="121">
        <v>11.57</v>
      </c>
      <c r="I52" s="107"/>
      <c r="J52" s="122" t="s">
        <v>53</v>
      </c>
      <c r="K52" s="109"/>
      <c r="L52" s="110"/>
      <c r="M52" s="111">
        <v>12.05</v>
      </c>
      <c r="N52" s="110"/>
      <c r="O52" s="110"/>
      <c r="P52" s="111">
        <v>12.11</v>
      </c>
      <c r="Q52" s="109"/>
      <c r="R52" s="110"/>
      <c r="S52" s="111">
        <v>12.14</v>
      </c>
      <c r="T52" s="125"/>
      <c r="U52" s="115"/>
      <c r="V52" s="113"/>
      <c r="W52" s="114" t="s">
        <v>53</v>
      </c>
      <c r="X52" s="113"/>
      <c r="Y52" s="115"/>
      <c r="Z52" s="115"/>
      <c r="AA52" s="109"/>
      <c r="AB52" s="110"/>
      <c r="AC52" s="111">
        <v>12.17</v>
      </c>
      <c r="AD52" s="109"/>
      <c r="AE52" s="110"/>
      <c r="AF52" s="116"/>
      <c r="AG52" s="123"/>
      <c r="AH52" s="109"/>
      <c r="AI52" s="118"/>
      <c r="AJ52" s="124"/>
      <c r="AK52" s="49"/>
      <c r="AL52" s="26"/>
      <c r="AN52" s="225" t="str">
        <f t="shared" si="0"/>
        <v>-</v>
      </c>
    </row>
    <row r="53" spans="1:40" ht="15.6" customHeight="1" thickBot="1" x14ac:dyDescent="0.25">
      <c r="A53" s="45">
        <v>155</v>
      </c>
      <c r="B53" s="33" t="s">
        <v>9</v>
      </c>
      <c r="C53" s="100" t="s">
        <v>90</v>
      </c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2"/>
      <c r="AJ53" s="103"/>
      <c r="AK53" s="51"/>
      <c r="AL53" s="27"/>
      <c r="AN53" s="225" t="str">
        <f t="shared" si="0"/>
        <v>-</v>
      </c>
    </row>
    <row r="54" spans="1:40" ht="15.6" customHeight="1" x14ac:dyDescent="0.2">
      <c r="A54" s="43"/>
      <c r="B54" s="29" t="s">
        <v>3</v>
      </c>
      <c r="C54" s="72"/>
      <c r="D54" s="73" t="s">
        <v>53</v>
      </c>
      <c r="E54" s="73" t="s">
        <v>53</v>
      </c>
      <c r="F54" s="73" t="s">
        <v>53</v>
      </c>
      <c r="G54" s="73" t="s">
        <v>53</v>
      </c>
      <c r="H54" s="74"/>
      <c r="I54" s="75" t="s">
        <v>53</v>
      </c>
      <c r="J54" s="66"/>
      <c r="K54" s="76">
        <v>0</v>
      </c>
      <c r="L54" s="77">
        <v>0</v>
      </c>
      <c r="M54" s="77">
        <v>1</v>
      </c>
      <c r="N54" s="77">
        <v>6</v>
      </c>
      <c r="O54" s="77">
        <v>0</v>
      </c>
      <c r="P54" s="77">
        <v>8</v>
      </c>
      <c r="Q54" s="76">
        <v>5</v>
      </c>
      <c r="R54" s="78">
        <v>5</v>
      </c>
      <c r="S54" s="79">
        <v>2</v>
      </c>
      <c r="T54" s="80" t="s">
        <v>53</v>
      </c>
      <c r="U54" s="81" t="s">
        <v>53</v>
      </c>
      <c r="V54" s="82" t="s">
        <v>53</v>
      </c>
      <c r="W54" s="81" t="s">
        <v>53</v>
      </c>
      <c r="X54" s="82" t="s">
        <v>53</v>
      </c>
      <c r="Y54" s="81" t="s">
        <v>53</v>
      </c>
      <c r="Z54" s="81" t="s">
        <v>53</v>
      </c>
      <c r="AA54" s="76" t="s">
        <v>53</v>
      </c>
      <c r="AB54" s="77" t="s">
        <v>53</v>
      </c>
      <c r="AC54" s="77" t="s">
        <v>53</v>
      </c>
      <c r="AD54" s="76" t="s">
        <v>53</v>
      </c>
      <c r="AE54" s="77" t="s">
        <v>53</v>
      </c>
      <c r="AF54" s="83" t="s">
        <v>53</v>
      </c>
      <c r="AG54" s="84" t="s">
        <v>53</v>
      </c>
      <c r="AH54" s="76" t="s">
        <v>53</v>
      </c>
      <c r="AI54" s="78" t="s">
        <v>53</v>
      </c>
      <c r="AJ54" s="79" t="s">
        <v>53</v>
      </c>
      <c r="AK54" s="47" t="s">
        <v>8</v>
      </c>
      <c r="AL54" s="24"/>
      <c r="AN54" s="225" t="str">
        <f t="shared" si="0"/>
        <v>-</v>
      </c>
    </row>
    <row r="55" spans="1:40" ht="15.6" customHeight="1" x14ac:dyDescent="0.2">
      <c r="A55" s="44">
        <v>13.3</v>
      </c>
      <c r="B55" s="30" t="s">
        <v>4</v>
      </c>
      <c r="C55" s="85" t="s">
        <v>53</v>
      </c>
      <c r="D55" s="86" t="s">
        <v>53</v>
      </c>
      <c r="E55" s="86" t="s">
        <v>53</v>
      </c>
      <c r="F55" s="86" t="s">
        <v>53</v>
      </c>
      <c r="G55" s="86" t="s">
        <v>53</v>
      </c>
      <c r="H55" s="87" t="s">
        <v>53</v>
      </c>
      <c r="I55" s="88" t="s">
        <v>53</v>
      </c>
      <c r="J55" s="89">
        <v>7</v>
      </c>
      <c r="K55" s="90">
        <v>4</v>
      </c>
      <c r="L55" s="91">
        <v>0</v>
      </c>
      <c r="M55" s="91">
        <v>8</v>
      </c>
      <c r="N55" s="91">
        <v>4</v>
      </c>
      <c r="O55" s="91">
        <v>3</v>
      </c>
      <c r="P55" s="91">
        <v>1</v>
      </c>
      <c r="Q55" s="90">
        <v>0</v>
      </c>
      <c r="R55" s="91">
        <v>0</v>
      </c>
      <c r="S55" s="91" t="s">
        <v>53</v>
      </c>
      <c r="T55" s="92" t="s">
        <v>53</v>
      </c>
      <c r="U55" s="93" t="s">
        <v>53</v>
      </c>
      <c r="V55" s="94" t="s">
        <v>53</v>
      </c>
      <c r="W55" s="93" t="s">
        <v>53</v>
      </c>
      <c r="X55" s="94" t="s">
        <v>53</v>
      </c>
      <c r="Y55" s="93" t="s">
        <v>53</v>
      </c>
      <c r="Z55" s="95"/>
      <c r="AA55" s="90" t="s">
        <v>53</v>
      </c>
      <c r="AB55" s="91" t="s">
        <v>53</v>
      </c>
      <c r="AC55" s="91" t="s">
        <v>53</v>
      </c>
      <c r="AD55" s="90" t="s">
        <v>53</v>
      </c>
      <c r="AE55" s="91" t="s">
        <v>53</v>
      </c>
      <c r="AF55" s="96" t="s">
        <v>53</v>
      </c>
      <c r="AG55" s="97"/>
      <c r="AH55" s="90" t="s">
        <v>53</v>
      </c>
      <c r="AI55" s="98" t="s">
        <v>53</v>
      </c>
      <c r="AJ55" s="99"/>
      <c r="AK55" s="48">
        <f>SUM(C55:AI55)</f>
        <v>27</v>
      </c>
      <c r="AL55" s="25"/>
      <c r="AN55" s="225" t="str">
        <f t="shared" si="0"/>
        <v>-</v>
      </c>
    </row>
    <row r="56" spans="1:40" ht="15.6" customHeight="1" x14ac:dyDescent="0.2">
      <c r="A56" s="228" t="s">
        <v>58</v>
      </c>
      <c r="B56" s="28" t="s">
        <v>5</v>
      </c>
      <c r="C56" s="56" t="str">
        <f>C55</f>
        <v>x</v>
      </c>
      <c r="D56" s="55" t="s">
        <v>53</v>
      </c>
      <c r="E56" s="55" t="s">
        <v>53</v>
      </c>
      <c r="F56" s="55" t="s">
        <v>53</v>
      </c>
      <c r="G56" s="55" t="s">
        <v>53</v>
      </c>
      <c r="H56" s="60" t="s">
        <v>53</v>
      </c>
      <c r="I56" s="59" t="s">
        <v>53</v>
      </c>
      <c r="J56" s="40">
        <f>J55</f>
        <v>7</v>
      </c>
      <c r="K56" s="40">
        <f t="shared" ref="K56" si="96">J56-K54+K55</f>
        <v>11</v>
      </c>
      <c r="L56" s="41">
        <f t="shared" ref="L56" si="97">K56-L54+L55</f>
        <v>11</v>
      </c>
      <c r="M56" s="41">
        <f t="shared" ref="M56" si="98">L56-M54+M55</f>
        <v>18</v>
      </c>
      <c r="N56" s="41">
        <f t="shared" ref="N56" si="99">M56-N54+N55</f>
        <v>16</v>
      </c>
      <c r="O56" s="41">
        <f t="shared" ref="O56" si="100">N56-O54+O55</f>
        <v>19</v>
      </c>
      <c r="P56" s="41">
        <f t="shared" ref="P56" si="101">O56-P54+P55</f>
        <v>12</v>
      </c>
      <c r="Q56" s="40">
        <f t="shared" ref="Q56" si="102">P56-Q54+Q55</f>
        <v>7</v>
      </c>
      <c r="R56" s="41">
        <f t="shared" ref="R56" si="103">Q56-R54+R55</f>
        <v>2</v>
      </c>
      <c r="S56" s="41">
        <f>R56-S54</f>
        <v>0</v>
      </c>
      <c r="T56" s="63" t="s">
        <v>53</v>
      </c>
      <c r="U56" s="64" t="s">
        <v>53</v>
      </c>
      <c r="V56" s="63" t="s">
        <v>53</v>
      </c>
      <c r="W56" s="64" t="s">
        <v>53</v>
      </c>
      <c r="X56" s="63" t="s">
        <v>53</v>
      </c>
      <c r="Y56" s="64" t="s">
        <v>53</v>
      </c>
      <c r="Z56" s="64" t="s">
        <v>53</v>
      </c>
      <c r="AA56" s="40" t="s">
        <v>53</v>
      </c>
      <c r="AB56" s="41" t="s">
        <v>53</v>
      </c>
      <c r="AC56" s="41" t="s">
        <v>53</v>
      </c>
      <c r="AD56" s="40" t="s">
        <v>53</v>
      </c>
      <c r="AE56" s="41" t="s">
        <v>53</v>
      </c>
      <c r="AF56" s="70" t="s">
        <v>53</v>
      </c>
      <c r="AG56" s="71" t="s">
        <v>53</v>
      </c>
      <c r="AH56" s="40" t="s">
        <v>53</v>
      </c>
      <c r="AI56" s="41" t="s">
        <v>53</v>
      </c>
      <c r="AJ56" s="41" t="s">
        <v>53</v>
      </c>
      <c r="AK56" s="49"/>
      <c r="AL56" s="39">
        <f>MAX(C56:AJ56)</f>
        <v>19</v>
      </c>
      <c r="AN56" s="225">
        <f t="shared" si="0"/>
        <v>0</v>
      </c>
    </row>
    <row r="57" spans="1:40" ht="15.6" customHeight="1" x14ac:dyDescent="0.2">
      <c r="A57" s="229"/>
      <c r="B57" s="28" t="s">
        <v>6</v>
      </c>
      <c r="C57" s="104"/>
      <c r="D57" s="105"/>
      <c r="E57" s="105"/>
      <c r="F57" s="105"/>
      <c r="G57" s="105"/>
      <c r="H57" s="106"/>
      <c r="I57" s="107"/>
      <c r="J57" s="108"/>
      <c r="K57" s="109"/>
      <c r="L57" s="110"/>
      <c r="M57" s="111">
        <v>13.35</v>
      </c>
      <c r="N57" s="110"/>
      <c r="O57" s="110"/>
      <c r="P57" s="111">
        <v>13.41</v>
      </c>
      <c r="Q57" s="109"/>
      <c r="R57" s="110"/>
      <c r="S57" s="111">
        <v>13.46</v>
      </c>
      <c r="T57" s="125"/>
      <c r="U57" s="115"/>
      <c r="V57" s="113"/>
      <c r="W57" s="114" t="s">
        <v>53</v>
      </c>
      <c r="X57" s="113"/>
      <c r="Y57" s="115"/>
      <c r="Z57" s="114" t="s">
        <v>53</v>
      </c>
      <c r="AA57" s="109"/>
      <c r="AB57" s="110"/>
      <c r="AC57" s="111" t="s">
        <v>53</v>
      </c>
      <c r="AD57" s="109"/>
      <c r="AE57" s="110"/>
      <c r="AF57" s="116"/>
      <c r="AG57" s="117" t="s">
        <v>53</v>
      </c>
      <c r="AH57" s="109"/>
      <c r="AI57" s="118"/>
      <c r="AJ57" s="119" t="s">
        <v>53</v>
      </c>
      <c r="AK57" s="50">
        <v>0.16</v>
      </c>
      <c r="AL57" s="25"/>
      <c r="AN57" s="225" t="str">
        <f t="shared" si="0"/>
        <v>-</v>
      </c>
    </row>
    <row r="58" spans="1:40" ht="15.6" customHeight="1" x14ac:dyDescent="0.2">
      <c r="A58" s="229"/>
      <c r="B58" s="28" t="s">
        <v>7</v>
      </c>
      <c r="C58" s="120" t="s">
        <v>53</v>
      </c>
      <c r="D58" s="105"/>
      <c r="E58" s="105"/>
      <c r="F58" s="105"/>
      <c r="G58" s="105"/>
      <c r="H58" s="121" t="s">
        <v>53</v>
      </c>
      <c r="I58" s="107"/>
      <c r="J58" s="122">
        <v>13.3</v>
      </c>
      <c r="K58" s="109"/>
      <c r="L58" s="110"/>
      <c r="M58" s="111">
        <v>13.36</v>
      </c>
      <c r="N58" s="110"/>
      <c r="O58" s="110"/>
      <c r="P58" s="111">
        <v>13.42</v>
      </c>
      <c r="Q58" s="109"/>
      <c r="R58" s="110"/>
      <c r="S58" s="111" t="s">
        <v>53</v>
      </c>
      <c r="T58" s="125"/>
      <c r="U58" s="115"/>
      <c r="V58" s="113"/>
      <c r="W58" s="114" t="s">
        <v>53</v>
      </c>
      <c r="X58" s="113"/>
      <c r="Y58" s="115"/>
      <c r="Z58" s="115"/>
      <c r="AA58" s="109"/>
      <c r="AB58" s="110"/>
      <c r="AC58" s="111" t="s">
        <v>53</v>
      </c>
      <c r="AD58" s="109"/>
      <c r="AE58" s="110"/>
      <c r="AF58" s="116"/>
      <c r="AG58" s="123"/>
      <c r="AH58" s="109"/>
      <c r="AI58" s="118"/>
      <c r="AJ58" s="124"/>
      <c r="AK58" s="49"/>
      <c r="AL58" s="26"/>
      <c r="AN58" s="225" t="str">
        <f t="shared" si="0"/>
        <v>-</v>
      </c>
    </row>
    <row r="59" spans="1:40" ht="15.6" customHeight="1" thickBot="1" x14ac:dyDescent="0.25">
      <c r="A59" s="45">
        <v>155</v>
      </c>
      <c r="B59" s="33" t="s">
        <v>9</v>
      </c>
      <c r="C59" s="100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2"/>
      <c r="AJ59" s="103"/>
      <c r="AK59" s="51"/>
      <c r="AL59" s="27"/>
      <c r="AN59" s="225" t="str">
        <f t="shared" si="0"/>
        <v>-</v>
      </c>
    </row>
    <row r="60" spans="1:40" ht="15.6" customHeight="1" x14ac:dyDescent="0.2">
      <c r="A60" s="43"/>
      <c r="B60" s="29" t="s">
        <v>3</v>
      </c>
      <c r="C60" s="72"/>
      <c r="D60" s="73" t="s">
        <v>53</v>
      </c>
      <c r="E60" s="73" t="s">
        <v>53</v>
      </c>
      <c r="F60" s="73" t="s">
        <v>53</v>
      </c>
      <c r="G60" s="73" t="s">
        <v>53</v>
      </c>
      <c r="H60" s="74"/>
      <c r="I60" s="75" t="s">
        <v>53</v>
      </c>
      <c r="J60" s="66"/>
      <c r="K60" s="76">
        <v>0</v>
      </c>
      <c r="L60" s="77">
        <v>0</v>
      </c>
      <c r="M60" s="77">
        <v>0</v>
      </c>
      <c r="N60" s="77">
        <v>6</v>
      </c>
      <c r="O60" s="77">
        <v>1</v>
      </c>
      <c r="P60" s="77">
        <v>5</v>
      </c>
      <c r="Q60" s="76">
        <v>2</v>
      </c>
      <c r="R60" s="78">
        <v>0</v>
      </c>
      <c r="S60" s="79">
        <v>2</v>
      </c>
      <c r="T60" s="80" t="s">
        <v>53</v>
      </c>
      <c r="U60" s="81" t="s">
        <v>53</v>
      </c>
      <c r="V60" s="82" t="s">
        <v>53</v>
      </c>
      <c r="W60" s="81" t="s">
        <v>53</v>
      </c>
      <c r="X60" s="82" t="s">
        <v>53</v>
      </c>
      <c r="Y60" s="81" t="s">
        <v>53</v>
      </c>
      <c r="Z60" s="81" t="s">
        <v>53</v>
      </c>
      <c r="AA60" s="76" t="s">
        <v>53</v>
      </c>
      <c r="AB60" s="77" t="s">
        <v>53</v>
      </c>
      <c r="AC60" s="77" t="s">
        <v>53</v>
      </c>
      <c r="AD60" s="76" t="s">
        <v>53</v>
      </c>
      <c r="AE60" s="77" t="s">
        <v>53</v>
      </c>
      <c r="AF60" s="83" t="s">
        <v>53</v>
      </c>
      <c r="AG60" s="84" t="s">
        <v>53</v>
      </c>
      <c r="AH60" s="76" t="s">
        <v>53</v>
      </c>
      <c r="AI60" s="78" t="s">
        <v>53</v>
      </c>
      <c r="AJ60" s="79" t="s">
        <v>53</v>
      </c>
      <c r="AK60" s="47" t="s">
        <v>8</v>
      </c>
      <c r="AL60" s="24"/>
      <c r="AN60" s="225" t="str">
        <f t="shared" si="0"/>
        <v>-</v>
      </c>
    </row>
    <row r="61" spans="1:40" ht="15.6" customHeight="1" x14ac:dyDescent="0.2">
      <c r="A61" s="44">
        <v>14.25</v>
      </c>
      <c r="B61" s="30" t="s">
        <v>4</v>
      </c>
      <c r="C61" s="85" t="s">
        <v>53</v>
      </c>
      <c r="D61" s="86" t="s">
        <v>53</v>
      </c>
      <c r="E61" s="86" t="s">
        <v>53</v>
      </c>
      <c r="F61" s="86" t="s">
        <v>53</v>
      </c>
      <c r="G61" s="86" t="s">
        <v>53</v>
      </c>
      <c r="H61" s="87" t="s">
        <v>53</v>
      </c>
      <c r="I61" s="88" t="s">
        <v>53</v>
      </c>
      <c r="J61" s="89">
        <v>6</v>
      </c>
      <c r="K61" s="90">
        <v>1</v>
      </c>
      <c r="L61" s="91">
        <v>1</v>
      </c>
      <c r="M61" s="91">
        <v>7</v>
      </c>
      <c r="N61" s="91">
        <v>0</v>
      </c>
      <c r="O61" s="91">
        <v>0</v>
      </c>
      <c r="P61" s="91">
        <v>1</v>
      </c>
      <c r="Q61" s="90">
        <v>0</v>
      </c>
      <c r="R61" s="91">
        <v>0</v>
      </c>
      <c r="S61" s="91" t="s">
        <v>53</v>
      </c>
      <c r="T61" s="92" t="s">
        <v>53</v>
      </c>
      <c r="U61" s="93" t="s">
        <v>53</v>
      </c>
      <c r="V61" s="94" t="s">
        <v>53</v>
      </c>
      <c r="W61" s="93" t="s">
        <v>53</v>
      </c>
      <c r="X61" s="94" t="s">
        <v>53</v>
      </c>
      <c r="Y61" s="93" t="s">
        <v>53</v>
      </c>
      <c r="Z61" s="95"/>
      <c r="AA61" s="90" t="s">
        <v>53</v>
      </c>
      <c r="AB61" s="91" t="s">
        <v>53</v>
      </c>
      <c r="AC61" s="91" t="s">
        <v>53</v>
      </c>
      <c r="AD61" s="90" t="s">
        <v>53</v>
      </c>
      <c r="AE61" s="91" t="s">
        <v>53</v>
      </c>
      <c r="AF61" s="96" t="s">
        <v>53</v>
      </c>
      <c r="AG61" s="97"/>
      <c r="AH61" s="90" t="s">
        <v>53</v>
      </c>
      <c r="AI61" s="98" t="s">
        <v>53</v>
      </c>
      <c r="AJ61" s="99"/>
      <c r="AK61" s="48">
        <f>SUM(C61:AI61)</f>
        <v>16</v>
      </c>
      <c r="AL61" s="25"/>
      <c r="AN61" s="225" t="str">
        <f t="shared" si="0"/>
        <v>-</v>
      </c>
    </row>
    <row r="62" spans="1:40" ht="15.6" customHeight="1" x14ac:dyDescent="0.2">
      <c r="A62" s="228" t="s">
        <v>58</v>
      </c>
      <c r="B62" s="28" t="s">
        <v>5</v>
      </c>
      <c r="C62" s="56" t="str">
        <f>C61</f>
        <v>x</v>
      </c>
      <c r="D62" s="55" t="s">
        <v>53</v>
      </c>
      <c r="E62" s="55" t="s">
        <v>53</v>
      </c>
      <c r="F62" s="55" t="s">
        <v>53</v>
      </c>
      <c r="G62" s="55" t="s">
        <v>53</v>
      </c>
      <c r="H62" s="60" t="s">
        <v>53</v>
      </c>
      <c r="I62" s="59" t="s">
        <v>53</v>
      </c>
      <c r="J62" s="40">
        <f>J61</f>
        <v>6</v>
      </c>
      <c r="K62" s="40">
        <f t="shared" ref="K62" si="104">J62-K60+K61</f>
        <v>7</v>
      </c>
      <c r="L62" s="41">
        <f t="shared" ref="L62" si="105">K62-L60+L61</f>
        <v>8</v>
      </c>
      <c r="M62" s="41">
        <f t="shared" ref="M62" si="106">L62-M60+M61</f>
        <v>15</v>
      </c>
      <c r="N62" s="41">
        <f t="shared" ref="N62" si="107">M62-N60+N61</f>
        <v>9</v>
      </c>
      <c r="O62" s="41">
        <f t="shared" ref="O62" si="108">N62-O60+O61</f>
        <v>8</v>
      </c>
      <c r="P62" s="41">
        <f t="shared" ref="P62" si="109">O62-P60+P61</f>
        <v>4</v>
      </c>
      <c r="Q62" s="40">
        <f t="shared" ref="Q62" si="110">P62-Q60+Q61</f>
        <v>2</v>
      </c>
      <c r="R62" s="41">
        <f t="shared" ref="R62" si="111">Q62-R60+R61</f>
        <v>2</v>
      </c>
      <c r="S62" s="41">
        <f>R62-S60</f>
        <v>0</v>
      </c>
      <c r="T62" s="63" t="s">
        <v>53</v>
      </c>
      <c r="U62" s="64" t="s">
        <v>53</v>
      </c>
      <c r="V62" s="63" t="s">
        <v>53</v>
      </c>
      <c r="W62" s="64" t="s">
        <v>53</v>
      </c>
      <c r="X62" s="63" t="s">
        <v>53</v>
      </c>
      <c r="Y62" s="64" t="s">
        <v>53</v>
      </c>
      <c r="Z62" s="64" t="s">
        <v>53</v>
      </c>
      <c r="AA62" s="40" t="s">
        <v>53</v>
      </c>
      <c r="AB62" s="41" t="s">
        <v>53</v>
      </c>
      <c r="AC62" s="41" t="s">
        <v>53</v>
      </c>
      <c r="AD62" s="40" t="s">
        <v>53</v>
      </c>
      <c r="AE62" s="41" t="s">
        <v>53</v>
      </c>
      <c r="AF62" s="70" t="s">
        <v>53</v>
      </c>
      <c r="AG62" s="71" t="s">
        <v>53</v>
      </c>
      <c r="AH62" s="40" t="s">
        <v>53</v>
      </c>
      <c r="AI62" s="41" t="s">
        <v>53</v>
      </c>
      <c r="AJ62" s="41" t="s">
        <v>53</v>
      </c>
      <c r="AK62" s="49"/>
      <c r="AL62" s="39">
        <f>MAX(C62:AJ62)</f>
        <v>15</v>
      </c>
      <c r="AN62" s="225">
        <f t="shared" si="0"/>
        <v>0</v>
      </c>
    </row>
    <row r="63" spans="1:40" ht="15.6" customHeight="1" x14ac:dyDescent="0.2">
      <c r="A63" s="229"/>
      <c r="B63" s="28" t="s">
        <v>6</v>
      </c>
      <c r="C63" s="104"/>
      <c r="D63" s="105"/>
      <c r="E63" s="105"/>
      <c r="F63" s="105"/>
      <c r="G63" s="105"/>
      <c r="H63" s="106"/>
      <c r="I63" s="107"/>
      <c r="J63" s="108"/>
      <c r="K63" s="109"/>
      <c r="L63" s="110"/>
      <c r="M63" s="111">
        <v>14.29</v>
      </c>
      <c r="N63" s="110"/>
      <c r="O63" s="110"/>
      <c r="P63" s="111">
        <v>14.36</v>
      </c>
      <c r="Q63" s="109"/>
      <c r="R63" s="110"/>
      <c r="S63" s="111">
        <v>14.42</v>
      </c>
      <c r="T63" s="125"/>
      <c r="U63" s="115"/>
      <c r="V63" s="113"/>
      <c r="W63" s="114" t="s">
        <v>53</v>
      </c>
      <c r="X63" s="113"/>
      <c r="Y63" s="115"/>
      <c r="Z63" s="114" t="s">
        <v>53</v>
      </c>
      <c r="AA63" s="109"/>
      <c r="AB63" s="110"/>
      <c r="AC63" s="111" t="s">
        <v>53</v>
      </c>
      <c r="AD63" s="109"/>
      <c r="AE63" s="110"/>
      <c r="AF63" s="116"/>
      <c r="AG63" s="117" t="s">
        <v>53</v>
      </c>
      <c r="AH63" s="109"/>
      <c r="AI63" s="118"/>
      <c r="AJ63" s="119" t="s">
        <v>53</v>
      </c>
      <c r="AK63" s="50">
        <v>0.17</v>
      </c>
      <c r="AL63" s="25"/>
      <c r="AN63" s="225" t="str">
        <f t="shared" si="0"/>
        <v>-</v>
      </c>
    </row>
    <row r="64" spans="1:40" ht="15.6" customHeight="1" x14ac:dyDescent="0.2">
      <c r="A64" s="229"/>
      <c r="B64" s="28" t="s">
        <v>7</v>
      </c>
      <c r="C64" s="120" t="s">
        <v>53</v>
      </c>
      <c r="D64" s="105"/>
      <c r="E64" s="105"/>
      <c r="F64" s="105"/>
      <c r="G64" s="105"/>
      <c r="H64" s="121" t="s">
        <v>53</v>
      </c>
      <c r="I64" s="107"/>
      <c r="J64" s="122">
        <v>14.25</v>
      </c>
      <c r="K64" s="109"/>
      <c r="L64" s="110"/>
      <c r="M64" s="111">
        <v>14.31</v>
      </c>
      <c r="N64" s="110"/>
      <c r="O64" s="110"/>
      <c r="P64" s="111">
        <v>14.36</v>
      </c>
      <c r="Q64" s="109"/>
      <c r="R64" s="110"/>
      <c r="S64" s="111" t="s">
        <v>53</v>
      </c>
      <c r="T64" s="125"/>
      <c r="U64" s="115"/>
      <c r="V64" s="113"/>
      <c r="W64" s="114" t="s">
        <v>53</v>
      </c>
      <c r="X64" s="113"/>
      <c r="Y64" s="115"/>
      <c r="Z64" s="115"/>
      <c r="AA64" s="109"/>
      <c r="AB64" s="110"/>
      <c r="AC64" s="111" t="s">
        <v>53</v>
      </c>
      <c r="AD64" s="109"/>
      <c r="AE64" s="110"/>
      <c r="AF64" s="116"/>
      <c r="AG64" s="123"/>
      <c r="AH64" s="109"/>
      <c r="AI64" s="118"/>
      <c r="AJ64" s="124"/>
      <c r="AK64" s="49"/>
      <c r="AL64" s="26"/>
      <c r="AN64" s="225" t="str">
        <f t="shared" si="0"/>
        <v>-</v>
      </c>
    </row>
    <row r="65" spans="1:40" ht="15.6" customHeight="1" thickBot="1" x14ac:dyDescent="0.25">
      <c r="A65" s="45">
        <v>155</v>
      </c>
      <c r="B65" s="33" t="s">
        <v>9</v>
      </c>
      <c r="C65" s="100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  <c r="AF65" s="101"/>
      <c r="AG65" s="101"/>
      <c r="AH65" s="101"/>
      <c r="AI65" s="102"/>
      <c r="AJ65" s="103"/>
      <c r="AK65" s="51"/>
      <c r="AL65" s="27"/>
      <c r="AN65" s="225" t="str">
        <f t="shared" si="0"/>
        <v>-</v>
      </c>
    </row>
    <row r="66" spans="1:40" ht="15.6" customHeight="1" x14ac:dyDescent="0.2">
      <c r="A66" s="43"/>
      <c r="B66" s="29" t="s">
        <v>3</v>
      </c>
      <c r="C66" s="72"/>
      <c r="D66" s="73" t="s">
        <v>53</v>
      </c>
      <c r="E66" s="73" t="s">
        <v>53</v>
      </c>
      <c r="F66" s="73" t="s">
        <v>53</v>
      </c>
      <c r="G66" s="73" t="s">
        <v>53</v>
      </c>
      <c r="H66" s="74"/>
      <c r="I66" s="75" t="s">
        <v>53</v>
      </c>
      <c r="J66" s="66"/>
      <c r="K66" s="76">
        <v>0</v>
      </c>
      <c r="L66" s="77">
        <v>0</v>
      </c>
      <c r="M66" s="77">
        <v>0</v>
      </c>
      <c r="N66" s="77">
        <v>7</v>
      </c>
      <c r="O66" s="77">
        <v>2</v>
      </c>
      <c r="P66" s="77">
        <v>11</v>
      </c>
      <c r="Q66" s="76" t="s">
        <v>53</v>
      </c>
      <c r="R66" s="78" t="s">
        <v>53</v>
      </c>
      <c r="S66" s="79" t="s">
        <v>53</v>
      </c>
      <c r="T66" s="80" t="s">
        <v>53</v>
      </c>
      <c r="U66" s="81" t="s">
        <v>53</v>
      </c>
      <c r="V66" s="82" t="s">
        <v>53</v>
      </c>
      <c r="W66" s="81" t="s">
        <v>53</v>
      </c>
      <c r="X66" s="82" t="s">
        <v>53</v>
      </c>
      <c r="Y66" s="81" t="s">
        <v>53</v>
      </c>
      <c r="Z66" s="81" t="s">
        <v>53</v>
      </c>
      <c r="AA66" s="76">
        <v>2</v>
      </c>
      <c r="AB66" s="77">
        <v>1</v>
      </c>
      <c r="AC66" s="77">
        <v>0</v>
      </c>
      <c r="AD66" s="76">
        <v>0</v>
      </c>
      <c r="AE66" s="77">
        <v>0</v>
      </c>
      <c r="AF66" s="83" t="s">
        <v>53</v>
      </c>
      <c r="AG66" s="84" t="s">
        <v>53</v>
      </c>
      <c r="AH66" s="76">
        <v>3</v>
      </c>
      <c r="AI66" s="78">
        <v>9</v>
      </c>
      <c r="AJ66" s="79">
        <v>0</v>
      </c>
      <c r="AK66" s="47" t="s">
        <v>8</v>
      </c>
      <c r="AL66" s="24"/>
      <c r="AN66" s="225" t="str">
        <f t="shared" si="0"/>
        <v>-</v>
      </c>
    </row>
    <row r="67" spans="1:40" ht="15.6" customHeight="1" x14ac:dyDescent="0.2">
      <c r="A67" s="44">
        <v>15.15</v>
      </c>
      <c r="B67" s="30" t="s">
        <v>4</v>
      </c>
      <c r="C67" s="85" t="s">
        <v>53</v>
      </c>
      <c r="D67" s="86" t="s">
        <v>53</v>
      </c>
      <c r="E67" s="86" t="s">
        <v>53</v>
      </c>
      <c r="F67" s="86" t="s">
        <v>53</v>
      </c>
      <c r="G67" s="86" t="s">
        <v>53</v>
      </c>
      <c r="H67" s="87" t="s">
        <v>53</v>
      </c>
      <c r="I67" s="88" t="s">
        <v>53</v>
      </c>
      <c r="J67" s="89">
        <v>14</v>
      </c>
      <c r="K67" s="90">
        <v>3</v>
      </c>
      <c r="L67" s="91">
        <v>0</v>
      </c>
      <c r="M67" s="91">
        <v>6</v>
      </c>
      <c r="N67" s="91">
        <v>10</v>
      </c>
      <c r="O67" s="91">
        <v>2</v>
      </c>
      <c r="P67" s="91">
        <v>0</v>
      </c>
      <c r="Q67" s="90" t="s">
        <v>53</v>
      </c>
      <c r="R67" s="91" t="s">
        <v>53</v>
      </c>
      <c r="S67" s="91" t="s">
        <v>53</v>
      </c>
      <c r="T67" s="92" t="s">
        <v>53</v>
      </c>
      <c r="U67" s="93" t="s">
        <v>53</v>
      </c>
      <c r="V67" s="94" t="s">
        <v>53</v>
      </c>
      <c r="W67" s="93" t="s">
        <v>53</v>
      </c>
      <c r="X67" s="94" t="s">
        <v>53</v>
      </c>
      <c r="Y67" s="93" t="s">
        <v>53</v>
      </c>
      <c r="Z67" s="95"/>
      <c r="AA67" s="90">
        <v>0</v>
      </c>
      <c r="AB67" s="91">
        <v>0</v>
      </c>
      <c r="AC67" s="91">
        <v>0</v>
      </c>
      <c r="AD67" s="90">
        <v>1</v>
      </c>
      <c r="AE67" s="91">
        <v>0</v>
      </c>
      <c r="AF67" s="96" t="s">
        <v>53</v>
      </c>
      <c r="AG67" s="97"/>
      <c r="AH67" s="90">
        <v>0</v>
      </c>
      <c r="AI67" s="98">
        <v>0</v>
      </c>
      <c r="AJ67" s="99"/>
      <c r="AK67" s="48">
        <f>SUM(C67:AI67)</f>
        <v>36</v>
      </c>
      <c r="AL67" s="25"/>
      <c r="AN67" s="225" t="str">
        <f t="shared" si="0"/>
        <v>-</v>
      </c>
    </row>
    <row r="68" spans="1:40" ht="15.6" customHeight="1" x14ac:dyDescent="0.2">
      <c r="A68" s="228" t="s">
        <v>58</v>
      </c>
      <c r="B68" s="28" t="s">
        <v>5</v>
      </c>
      <c r="C68" s="56" t="str">
        <f>C67</f>
        <v>x</v>
      </c>
      <c r="D68" s="55" t="s">
        <v>53</v>
      </c>
      <c r="E68" s="55" t="s">
        <v>53</v>
      </c>
      <c r="F68" s="55" t="s">
        <v>53</v>
      </c>
      <c r="G68" s="55" t="s">
        <v>53</v>
      </c>
      <c r="H68" s="60" t="s">
        <v>53</v>
      </c>
      <c r="I68" s="59" t="s">
        <v>53</v>
      </c>
      <c r="J68" s="40">
        <f>J67</f>
        <v>14</v>
      </c>
      <c r="K68" s="40">
        <f t="shared" ref="K68" si="112">J68-K66+K67</f>
        <v>17</v>
      </c>
      <c r="L68" s="41">
        <f t="shared" ref="L68" si="113">K68-L66+L67</f>
        <v>17</v>
      </c>
      <c r="M68" s="41">
        <f t="shared" ref="M68" si="114">L68-M66+M67</f>
        <v>23</v>
      </c>
      <c r="N68" s="41">
        <f t="shared" ref="N68" si="115">M68-N66+N67</f>
        <v>26</v>
      </c>
      <c r="O68" s="41">
        <f t="shared" ref="O68" si="116">N68-O66+O67</f>
        <v>26</v>
      </c>
      <c r="P68" s="41">
        <f t="shared" ref="P68" si="117">O68-P66+P67</f>
        <v>15</v>
      </c>
      <c r="Q68" s="40" t="s">
        <v>53</v>
      </c>
      <c r="R68" s="41" t="s">
        <v>53</v>
      </c>
      <c r="S68" s="41" t="s">
        <v>53</v>
      </c>
      <c r="T68" s="63" t="s">
        <v>53</v>
      </c>
      <c r="U68" s="64" t="s">
        <v>53</v>
      </c>
      <c r="V68" s="63" t="s">
        <v>53</v>
      </c>
      <c r="W68" s="64" t="s">
        <v>53</v>
      </c>
      <c r="X68" s="63" t="s">
        <v>53</v>
      </c>
      <c r="Y68" s="64" t="s">
        <v>53</v>
      </c>
      <c r="Z68" s="64" t="s">
        <v>53</v>
      </c>
      <c r="AA68" s="40">
        <f>P68-AA66+AA67</f>
        <v>13</v>
      </c>
      <c r="AB68" s="41">
        <f t="shared" ref="AB68" si="118">AA68-AB66+AB67</f>
        <v>12</v>
      </c>
      <c r="AC68" s="41">
        <f t="shared" ref="AC68" si="119">AB68-AC66+AC67</f>
        <v>12</v>
      </c>
      <c r="AD68" s="40">
        <f t="shared" ref="AD68" si="120">AC68-AD66+AD67</f>
        <v>13</v>
      </c>
      <c r="AE68" s="41">
        <f t="shared" ref="AE68" si="121">AD68-AE66+AE67</f>
        <v>13</v>
      </c>
      <c r="AF68" s="70" t="s">
        <v>53</v>
      </c>
      <c r="AG68" s="71" t="s">
        <v>53</v>
      </c>
      <c r="AH68" s="40">
        <f>AE68-AH66+AH67</f>
        <v>10</v>
      </c>
      <c r="AI68" s="41">
        <f t="shared" ref="AI68" si="122">AH68-AI66+AI67</f>
        <v>1</v>
      </c>
      <c r="AJ68" s="41">
        <f t="shared" ref="AJ68" si="123">AI68-AJ66+AJ67</f>
        <v>1</v>
      </c>
      <c r="AK68" s="49"/>
      <c r="AL68" s="39">
        <f>MAX(C68:AJ68)</f>
        <v>26</v>
      </c>
      <c r="AN68" s="225">
        <f t="shared" si="0"/>
        <v>0</v>
      </c>
    </row>
    <row r="69" spans="1:40" ht="15.6" customHeight="1" x14ac:dyDescent="0.2">
      <c r="A69" s="229"/>
      <c r="B69" s="28" t="s">
        <v>6</v>
      </c>
      <c r="C69" s="104"/>
      <c r="D69" s="105"/>
      <c r="E69" s="105"/>
      <c r="F69" s="105"/>
      <c r="G69" s="105"/>
      <c r="H69" s="106"/>
      <c r="I69" s="107"/>
      <c r="J69" s="108"/>
      <c r="K69" s="109"/>
      <c r="L69" s="110"/>
      <c r="M69" s="111">
        <v>15.2</v>
      </c>
      <c r="N69" s="110"/>
      <c r="O69" s="110"/>
      <c r="P69" s="111">
        <v>15.29</v>
      </c>
      <c r="Q69" s="109"/>
      <c r="R69" s="110"/>
      <c r="S69" s="111" t="s">
        <v>53</v>
      </c>
      <c r="T69" s="125"/>
      <c r="U69" s="115"/>
      <c r="V69" s="113"/>
      <c r="W69" s="114" t="s">
        <v>53</v>
      </c>
      <c r="X69" s="113"/>
      <c r="Y69" s="115"/>
      <c r="Z69" s="114" t="s">
        <v>53</v>
      </c>
      <c r="AA69" s="109"/>
      <c r="AB69" s="110"/>
      <c r="AC69" s="111">
        <v>15.33</v>
      </c>
      <c r="AD69" s="109"/>
      <c r="AE69" s="110"/>
      <c r="AF69" s="116"/>
      <c r="AG69" s="117" t="s">
        <v>53</v>
      </c>
      <c r="AH69" s="109"/>
      <c r="AI69" s="118"/>
      <c r="AJ69" s="119">
        <v>15.39</v>
      </c>
      <c r="AK69" s="50">
        <v>0.21</v>
      </c>
      <c r="AL69" s="25"/>
      <c r="AN69" s="225" t="str">
        <f t="shared" si="0"/>
        <v>-</v>
      </c>
    </row>
    <row r="70" spans="1:40" ht="15.6" customHeight="1" x14ac:dyDescent="0.2">
      <c r="A70" s="229"/>
      <c r="B70" s="28" t="s">
        <v>7</v>
      </c>
      <c r="C70" s="120" t="s">
        <v>53</v>
      </c>
      <c r="D70" s="105"/>
      <c r="E70" s="105"/>
      <c r="F70" s="105"/>
      <c r="G70" s="105"/>
      <c r="H70" s="121" t="s">
        <v>53</v>
      </c>
      <c r="I70" s="107"/>
      <c r="J70" s="122">
        <v>15.18</v>
      </c>
      <c r="K70" s="109"/>
      <c r="L70" s="110"/>
      <c r="M70" s="111">
        <v>15.21</v>
      </c>
      <c r="N70" s="110"/>
      <c r="O70" s="110"/>
      <c r="P70" s="111">
        <v>15.29</v>
      </c>
      <c r="Q70" s="109"/>
      <c r="R70" s="110"/>
      <c r="S70" s="111" t="s">
        <v>53</v>
      </c>
      <c r="T70" s="125"/>
      <c r="U70" s="115"/>
      <c r="V70" s="113"/>
      <c r="W70" s="114" t="s">
        <v>53</v>
      </c>
      <c r="X70" s="113"/>
      <c r="Y70" s="115"/>
      <c r="Z70" s="115"/>
      <c r="AA70" s="109"/>
      <c r="AB70" s="110"/>
      <c r="AC70" s="111">
        <v>15.33</v>
      </c>
      <c r="AD70" s="109"/>
      <c r="AE70" s="110"/>
      <c r="AF70" s="116"/>
      <c r="AG70" s="123"/>
      <c r="AH70" s="109"/>
      <c r="AI70" s="118"/>
      <c r="AJ70" s="124"/>
      <c r="AK70" s="49"/>
      <c r="AL70" s="26"/>
      <c r="AN70" s="225" t="str">
        <f t="shared" ref="AN70:AN97" si="124">IF($B69="l. wsiad.",SUM(C69:E69,H69:I69,V70,W69:Y69),"-")</f>
        <v>-</v>
      </c>
    </row>
    <row r="71" spans="1:40" ht="15.6" customHeight="1" thickBot="1" x14ac:dyDescent="0.25">
      <c r="A71" s="45">
        <v>155</v>
      </c>
      <c r="B71" s="33" t="s">
        <v>9</v>
      </c>
      <c r="C71" s="100" t="s">
        <v>80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2"/>
      <c r="AJ71" s="103"/>
      <c r="AK71" s="51"/>
      <c r="AL71" s="27"/>
      <c r="AN71" s="225" t="str">
        <f t="shared" si="124"/>
        <v>-</v>
      </c>
    </row>
    <row r="72" spans="1:40" ht="15.6" customHeight="1" x14ac:dyDescent="0.2">
      <c r="A72" s="43"/>
      <c r="B72" s="29" t="s">
        <v>3</v>
      </c>
      <c r="C72" s="72"/>
      <c r="D72" s="73" t="s">
        <v>53</v>
      </c>
      <c r="E72" s="73" t="s">
        <v>53</v>
      </c>
      <c r="F72" s="73" t="s">
        <v>53</v>
      </c>
      <c r="G72" s="73" t="s">
        <v>53</v>
      </c>
      <c r="H72" s="74"/>
      <c r="I72" s="75" t="s">
        <v>53</v>
      </c>
      <c r="J72" s="66"/>
      <c r="K72" s="76">
        <v>0</v>
      </c>
      <c r="L72" s="77">
        <v>0</v>
      </c>
      <c r="M72" s="77">
        <v>0</v>
      </c>
      <c r="N72" s="77">
        <v>3</v>
      </c>
      <c r="O72" s="77">
        <v>0</v>
      </c>
      <c r="P72" s="77">
        <v>0</v>
      </c>
      <c r="Q72" s="76">
        <v>2</v>
      </c>
      <c r="R72" s="78">
        <v>3</v>
      </c>
      <c r="S72" s="79">
        <v>0</v>
      </c>
      <c r="T72" s="80" t="s">
        <v>53</v>
      </c>
      <c r="U72" s="81" t="s">
        <v>53</v>
      </c>
      <c r="V72" s="82" t="s">
        <v>53</v>
      </c>
      <c r="W72" s="81" t="s">
        <v>53</v>
      </c>
      <c r="X72" s="82" t="s">
        <v>53</v>
      </c>
      <c r="Y72" s="81" t="s">
        <v>53</v>
      </c>
      <c r="Z72" s="81" t="s">
        <v>53</v>
      </c>
      <c r="AA72" s="76" t="s">
        <v>53</v>
      </c>
      <c r="AB72" s="77" t="s">
        <v>53</v>
      </c>
      <c r="AC72" s="77" t="s">
        <v>53</v>
      </c>
      <c r="AD72" s="76" t="s">
        <v>53</v>
      </c>
      <c r="AE72" s="77" t="s">
        <v>53</v>
      </c>
      <c r="AF72" s="83" t="s">
        <v>53</v>
      </c>
      <c r="AG72" s="84" t="s">
        <v>53</v>
      </c>
      <c r="AH72" s="76" t="s">
        <v>53</v>
      </c>
      <c r="AI72" s="78" t="s">
        <v>53</v>
      </c>
      <c r="AJ72" s="79" t="s">
        <v>53</v>
      </c>
      <c r="AK72" s="47" t="s">
        <v>8</v>
      </c>
      <c r="AL72" s="24"/>
      <c r="AN72" s="225" t="str">
        <f t="shared" si="124"/>
        <v>-</v>
      </c>
    </row>
    <row r="73" spans="1:40" ht="15.6" customHeight="1" x14ac:dyDescent="0.2">
      <c r="A73" s="44">
        <v>15.55</v>
      </c>
      <c r="B73" s="30" t="s">
        <v>4</v>
      </c>
      <c r="C73" s="85" t="s">
        <v>53</v>
      </c>
      <c r="D73" s="86" t="s">
        <v>53</v>
      </c>
      <c r="E73" s="86" t="s">
        <v>53</v>
      </c>
      <c r="F73" s="86" t="s">
        <v>53</v>
      </c>
      <c r="G73" s="86" t="s">
        <v>53</v>
      </c>
      <c r="H73" s="87" t="s">
        <v>53</v>
      </c>
      <c r="I73" s="88" t="s">
        <v>53</v>
      </c>
      <c r="J73" s="89">
        <v>3</v>
      </c>
      <c r="K73" s="90">
        <v>0</v>
      </c>
      <c r="L73" s="91">
        <v>0</v>
      </c>
      <c r="M73" s="91">
        <v>0</v>
      </c>
      <c r="N73" s="91">
        <v>2</v>
      </c>
      <c r="O73" s="91">
        <v>3</v>
      </c>
      <c r="P73" s="91">
        <v>0</v>
      </c>
      <c r="Q73" s="90">
        <v>0</v>
      </c>
      <c r="R73" s="91">
        <v>0</v>
      </c>
      <c r="S73" s="91" t="s">
        <v>53</v>
      </c>
      <c r="T73" s="92" t="s">
        <v>53</v>
      </c>
      <c r="U73" s="93" t="s">
        <v>53</v>
      </c>
      <c r="V73" s="94" t="s">
        <v>53</v>
      </c>
      <c r="W73" s="93" t="s">
        <v>53</v>
      </c>
      <c r="X73" s="94" t="s">
        <v>53</v>
      </c>
      <c r="Y73" s="93" t="s">
        <v>53</v>
      </c>
      <c r="Z73" s="95"/>
      <c r="AA73" s="90" t="s">
        <v>53</v>
      </c>
      <c r="AB73" s="91" t="s">
        <v>53</v>
      </c>
      <c r="AC73" s="91" t="s">
        <v>53</v>
      </c>
      <c r="AD73" s="90" t="s">
        <v>53</v>
      </c>
      <c r="AE73" s="91" t="s">
        <v>53</v>
      </c>
      <c r="AF73" s="96" t="s">
        <v>53</v>
      </c>
      <c r="AG73" s="97"/>
      <c r="AH73" s="90" t="s">
        <v>53</v>
      </c>
      <c r="AI73" s="98" t="s">
        <v>53</v>
      </c>
      <c r="AJ73" s="99"/>
      <c r="AK73" s="48">
        <f>SUM(C73:AI73)</f>
        <v>8</v>
      </c>
      <c r="AL73" s="25"/>
      <c r="AN73" s="225" t="str">
        <f t="shared" si="124"/>
        <v>-</v>
      </c>
    </row>
    <row r="74" spans="1:40" ht="15.6" customHeight="1" x14ac:dyDescent="0.2">
      <c r="A74" s="228" t="s">
        <v>58</v>
      </c>
      <c r="B74" s="28" t="s">
        <v>5</v>
      </c>
      <c r="C74" s="56" t="str">
        <f>C73</f>
        <v>x</v>
      </c>
      <c r="D74" s="55" t="s">
        <v>53</v>
      </c>
      <c r="E74" s="55" t="s">
        <v>53</v>
      </c>
      <c r="F74" s="55" t="s">
        <v>53</v>
      </c>
      <c r="G74" s="55" t="s">
        <v>53</v>
      </c>
      <c r="H74" s="60" t="s">
        <v>53</v>
      </c>
      <c r="I74" s="59" t="s">
        <v>53</v>
      </c>
      <c r="J74" s="40">
        <f>J73</f>
        <v>3</v>
      </c>
      <c r="K74" s="40">
        <f t="shared" ref="K74" si="125">J74-K72+K73</f>
        <v>3</v>
      </c>
      <c r="L74" s="41">
        <f t="shared" ref="L74" si="126">K74-L72+L73</f>
        <v>3</v>
      </c>
      <c r="M74" s="41">
        <f t="shared" ref="M74" si="127">L74-M72+M73</f>
        <v>3</v>
      </c>
      <c r="N74" s="41">
        <f t="shared" ref="N74" si="128">M74-N72+N73</f>
        <v>2</v>
      </c>
      <c r="O74" s="41">
        <f t="shared" ref="O74" si="129">N74-O72+O73</f>
        <v>5</v>
      </c>
      <c r="P74" s="41">
        <f t="shared" ref="P74" si="130">O74-P72+P73</f>
        <v>5</v>
      </c>
      <c r="Q74" s="40">
        <f t="shared" ref="Q74" si="131">P74-Q72+Q73</f>
        <v>3</v>
      </c>
      <c r="R74" s="41">
        <f t="shared" ref="R74" si="132">Q74-R72+R73</f>
        <v>0</v>
      </c>
      <c r="S74" s="41">
        <f>R74-S72</f>
        <v>0</v>
      </c>
      <c r="T74" s="63" t="s">
        <v>53</v>
      </c>
      <c r="U74" s="64" t="s">
        <v>53</v>
      </c>
      <c r="V74" s="63" t="s">
        <v>53</v>
      </c>
      <c r="W74" s="64" t="s">
        <v>53</v>
      </c>
      <c r="X74" s="63" t="s">
        <v>53</v>
      </c>
      <c r="Y74" s="64" t="s">
        <v>53</v>
      </c>
      <c r="Z74" s="64" t="s">
        <v>53</v>
      </c>
      <c r="AA74" s="40" t="s">
        <v>53</v>
      </c>
      <c r="AB74" s="41" t="s">
        <v>53</v>
      </c>
      <c r="AC74" s="41" t="s">
        <v>53</v>
      </c>
      <c r="AD74" s="40" t="s">
        <v>53</v>
      </c>
      <c r="AE74" s="41" t="s">
        <v>53</v>
      </c>
      <c r="AF74" s="70" t="s">
        <v>53</v>
      </c>
      <c r="AG74" s="71" t="s">
        <v>53</v>
      </c>
      <c r="AH74" s="40" t="s">
        <v>53</v>
      </c>
      <c r="AI74" s="41" t="s">
        <v>53</v>
      </c>
      <c r="AJ74" s="41" t="s">
        <v>53</v>
      </c>
      <c r="AK74" s="49"/>
      <c r="AL74" s="39">
        <f>MAX(C74:AJ74)</f>
        <v>5</v>
      </c>
      <c r="AN74" s="225">
        <f t="shared" si="124"/>
        <v>0</v>
      </c>
    </row>
    <row r="75" spans="1:40" ht="15.6" customHeight="1" x14ac:dyDescent="0.2">
      <c r="A75" s="229"/>
      <c r="B75" s="28" t="s">
        <v>6</v>
      </c>
      <c r="C75" s="104"/>
      <c r="D75" s="105"/>
      <c r="E75" s="105"/>
      <c r="F75" s="105"/>
      <c r="G75" s="105"/>
      <c r="H75" s="106"/>
      <c r="I75" s="107"/>
      <c r="J75" s="108"/>
      <c r="K75" s="109"/>
      <c r="L75" s="110"/>
      <c r="M75" s="111">
        <v>16.03</v>
      </c>
      <c r="N75" s="110"/>
      <c r="O75" s="110"/>
      <c r="P75" s="111">
        <v>16.079999999999998</v>
      </c>
      <c r="Q75" s="109"/>
      <c r="R75" s="110"/>
      <c r="S75" s="111">
        <v>16.14</v>
      </c>
      <c r="T75" s="125"/>
      <c r="U75" s="115"/>
      <c r="V75" s="113"/>
      <c r="W75" s="114" t="s">
        <v>53</v>
      </c>
      <c r="X75" s="113"/>
      <c r="Y75" s="115"/>
      <c r="Z75" s="114" t="s">
        <v>53</v>
      </c>
      <c r="AA75" s="109"/>
      <c r="AB75" s="110"/>
      <c r="AC75" s="111" t="s">
        <v>53</v>
      </c>
      <c r="AD75" s="109"/>
      <c r="AE75" s="110"/>
      <c r="AF75" s="116"/>
      <c r="AG75" s="117" t="s">
        <v>53</v>
      </c>
      <c r="AH75" s="109"/>
      <c r="AI75" s="118"/>
      <c r="AJ75" s="119" t="s">
        <v>53</v>
      </c>
      <c r="AK75" s="50">
        <v>0.15</v>
      </c>
      <c r="AL75" s="25"/>
      <c r="AN75" s="225" t="str">
        <f t="shared" si="124"/>
        <v>-</v>
      </c>
    </row>
    <row r="76" spans="1:40" ht="15.6" customHeight="1" x14ac:dyDescent="0.2">
      <c r="A76" s="229"/>
      <c r="B76" s="28" t="s">
        <v>7</v>
      </c>
      <c r="C76" s="120" t="s">
        <v>53</v>
      </c>
      <c r="D76" s="105"/>
      <c r="E76" s="105"/>
      <c r="F76" s="105"/>
      <c r="G76" s="105"/>
      <c r="H76" s="121" t="s">
        <v>53</v>
      </c>
      <c r="I76" s="107"/>
      <c r="J76" s="122">
        <v>15.59</v>
      </c>
      <c r="K76" s="109"/>
      <c r="L76" s="110"/>
      <c r="M76" s="111">
        <v>16.03</v>
      </c>
      <c r="N76" s="110"/>
      <c r="O76" s="110"/>
      <c r="P76" s="111">
        <v>16.079999999999998</v>
      </c>
      <c r="Q76" s="109"/>
      <c r="R76" s="110"/>
      <c r="S76" s="111" t="s">
        <v>53</v>
      </c>
      <c r="T76" s="125"/>
      <c r="U76" s="115"/>
      <c r="V76" s="113"/>
      <c r="W76" s="114" t="s">
        <v>53</v>
      </c>
      <c r="X76" s="113"/>
      <c r="Y76" s="115"/>
      <c r="Z76" s="115"/>
      <c r="AA76" s="109"/>
      <c r="AB76" s="110"/>
      <c r="AC76" s="111" t="s">
        <v>53</v>
      </c>
      <c r="AD76" s="109"/>
      <c r="AE76" s="110"/>
      <c r="AF76" s="116"/>
      <c r="AG76" s="123"/>
      <c r="AH76" s="109"/>
      <c r="AI76" s="118"/>
      <c r="AJ76" s="124"/>
      <c r="AK76" s="49"/>
      <c r="AL76" s="26"/>
      <c r="AN76" s="225" t="str">
        <f t="shared" si="124"/>
        <v>-</v>
      </c>
    </row>
    <row r="77" spans="1:40" ht="15.6" customHeight="1" thickBot="1" x14ac:dyDescent="0.25">
      <c r="A77" s="45">
        <v>155</v>
      </c>
      <c r="B77" s="33" t="s">
        <v>9</v>
      </c>
      <c r="C77" s="100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  <c r="AA77" s="101"/>
      <c r="AB77" s="101"/>
      <c r="AC77" s="101"/>
      <c r="AD77" s="101"/>
      <c r="AE77" s="101"/>
      <c r="AF77" s="101"/>
      <c r="AG77" s="101"/>
      <c r="AH77" s="101"/>
      <c r="AI77" s="102"/>
      <c r="AJ77" s="103"/>
      <c r="AK77" s="51"/>
      <c r="AL77" s="27"/>
      <c r="AN77" s="225" t="str">
        <f t="shared" si="124"/>
        <v>-</v>
      </c>
    </row>
    <row r="78" spans="1:40" ht="15.6" customHeight="1" x14ac:dyDescent="0.2">
      <c r="A78" s="43"/>
      <c r="B78" s="29" t="s">
        <v>3</v>
      </c>
      <c r="C78" s="72"/>
      <c r="D78" s="73">
        <v>0</v>
      </c>
      <c r="E78" s="73">
        <v>0</v>
      </c>
      <c r="F78" s="73">
        <v>0</v>
      </c>
      <c r="G78" s="73">
        <v>0</v>
      </c>
      <c r="H78" s="74"/>
      <c r="I78" s="75" t="s">
        <v>53</v>
      </c>
      <c r="J78" s="66"/>
      <c r="K78" s="76">
        <v>2</v>
      </c>
      <c r="L78" s="77">
        <v>0</v>
      </c>
      <c r="M78" s="77">
        <v>0</v>
      </c>
      <c r="N78" s="77">
        <v>5</v>
      </c>
      <c r="O78" s="77">
        <v>0</v>
      </c>
      <c r="P78" s="77">
        <v>0</v>
      </c>
      <c r="Q78" s="76" t="s">
        <v>53</v>
      </c>
      <c r="R78" s="78" t="s">
        <v>53</v>
      </c>
      <c r="S78" s="79" t="s">
        <v>53</v>
      </c>
      <c r="T78" s="80" t="s">
        <v>53</v>
      </c>
      <c r="U78" s="81" t="s">
        <v>53</v>
      </c>
      <c r="V78" s="82" t="s">
        <v>53</v>
      </c>
      <c r="W78" s="81" t="s">
        <v>53</v>
      </c>
      <c r="X78" s="82" t="s">
        <v>53</v>
      </c>
      <c r="Y78" s="81" t="s">
        <v>53</v>
      </c>
      <c r="Z78" s="81" t="s">
        <v>53</v>
      </c>
      <c r="AA78" s="76">
        <v>0</v>
      </c>
      <c r="AB78" s="77">
        <v>0</v>
      </c>
      <c r="AC78" s="77">
        <v>0</v>
      </c>
      <c r="AD78" s="76" t="s">
        <v>53</v>
      </c>
      <c r="AE78" s="77" t="s">
        <v>53</v>
      </c>
      <c r="AF78" s="83">
        <v>0</v>
      </c>
      <c r="AG78" s="84">
        <v>3</v>
      </c>
      <c r="AH78" s="76" t="s">
        <v>53</v>
      </c>
      <c r="AI78" s="78" t="s">
        <v>53</v>
      </c>
      <c r="AJ78" s="79" t="s">
        <v>53</v>
      </c>
      <c r="AK78" s="47" t="s">
        <v>8</v>
      </c>
      <c r="AL78" s="24"/>
      <c r="AN78" s="225" t="str">
        <f t="shared" si="124"/>
        <v>-</v>
      </c>
    </row>
    <row r="79" spans="1:40" ht="15.6" customHeight="1" x14ac:dyDescent="0.2">
      <c r="A79" s="44">
        <v>16.420000000000002</v>
      </c>
      <c r="B79" s="30" t="s">
        <v>4</v>
      </c>
      <c r="C79" s="85">
        <v>6</v>
      </c>
      <c r="D79" s="86">
        <v>0</v>
      </c>
      <c r="E79" s="86">
        <v>0</v>
      </c>
      <c r="F79" s="86">
        <v>0</v>
      </c>
      <c r="G79" s="86">
        <v>0</v>
      </c>
      <c r="H79" s="87" t="s">
        <v>53</v>
      </c>
      <c r="I79" s="88" t="s">
        <v>53</v>
      </c>
      <c r="J79" s="89" t="s">
        <v>53</v>
      </c>
      <c r="K79" s="90">
        <v>1</v>
      </c>
      <c r="L79" s="91">
        <v>0</v>
      </c>
      <c r="M79" s="91">
        <v>3</v>
      </c>
      <c r="N79" s="91">
        <v>0</v>
      </c>
      <c r="O79" s="91">
        <v>0</v>
      </c>
      <c r="P79" s="91">
        <v>0</v>
      </c>
      <c r="Q79" s="90" t="s">
        <v>53</v>
      </c>
      <c r="R79" s="91" t="s">
        <v>53</v>
      </c>
      <c r="S79" s="91" t="s">
        <v>53</v>
      </c>
      <c r="T79" s="92" t="s">
        <v>53</v>
      </c>
      <c r="U79" s="93" t="s">
        <v>53</v>
      </c>
      <c r="V79" s="94" t="s">
        <v>53</v>
      </c>
      <c r="W79" s="93" t="s">
        <v>53</v>
      </c>
      <c r="X79" s="94" t="s">
        <v>53</v>
      </c>
      <c r="Y79" s="93" t="s">
        <v>53</v>
      </c>
      <c r="Z79" s="95"/>
      <c r="AA79" s="90">
        <v>0</v>
      </c>
      <c r="AB79" s="91">
        <v>0</v>
      </c>
      <c r="AC79" s="91">
        <v>0</v>
      </c>
      <c r="AD79" s="90" t="s">
        <v>53</v>
      </c>
      <c r="AE79" s="91" t="s">
        <v>53</v>
      </c>
      <c r="AF79" s="96">
        <v>0</v>
      </c>
      <c r="AG79" s="97"/>
      <c r="AH79" s="90" t="s">
        <v>53</v>
      </c>
      <c r="AI79" s="98" t="s">
        <v>53</v>
      </c>
      <c r="AJ79" s="99"/>
      <c r="AK79" s="48">
        <f>SUM(C79:AI79)</f>
        <v>10</v>
      </c>
      <c r="AL79" s="25"/>
      <c r="AN79" s="225" t="str">
        <f t="shared" si="124"/>
        <v>-</v>
      </c>
    </row>
    <row r="80" spans="1:40" ht="15.6" customHeight="1" x14ac:dyDescent="0.2">
      <c r="A80" s="228" t="s">
        <v>60</v>
      </c>
      <c r="B80" s="28" t="s">
        <v>5</v>
      </c>
      <c r="C80" s="56">
        <f>C79</f>
        <v>6</v>
      </c>
      <c r="D80" s="55">
        <f t="shared" ref="D80" si="133">C80-D78+D79</f>
        <v>6</v>
      </c>
      <c r="E80" s="55">
        <f t="shared" ref="E80" si="134">D80-E78+E79</f>
        <v>6</v>
      </c>
      <c r="F80" s="55">
        <f t="shared" ref="F80" si="135">E80-F78+F79</f>
        <v>6</v>
      </c>
      <c r="G80" s="55">
        <f t="shared" ref="G80" si="136">F80-G78+G79</f>
        <v>6</v>
      </c>
      <c r="H80" s="60" t="s">
        <v>53</v>
      </c>
      <c r="I80" s="59" t="s">
        <v>53</v>
      </c>
      <c r="J80" s="40" t="s">
        <v>53</v>
      </c>
      <c r="K80" s="40">
        <f>G80-K78+K79</f>
        <v>5</v>
      </c>
      <c r="L80" s="41">
        <f t="shared" ref="L80" si="137">K80-L78+L79</f>
        <v>5</v>
      </c>
      <c r="M80" s="41">
        <f t="shared" ref="M80" si="138">L80-M78+M79</f>
        <v>8</v>
      </c>
      <c r="N80" s="41">
        <f t="shared" ref="N80" si="139">M80-N78+N79</f>
        <v>3</v>
      </c>
      <c r="O80" s="41">
        <f t="shared" ref="O80" si="140">N80-O78+O79</f>
        <v>3</v>
      </c>
      <c r="P80" s="41">
        <f t="shared" ref="P80" si="141">O80-P78+P79</f>
        <v>3</v>
      </c>
      <c r="Q80" s="40" t="s">
        <v>53</v>
      </c>
      <c r="R80" s="41" t="s">
        <v>53</v>
      </c>
      <c r="S80" s="41" t="s">
        <v>53</v>
      </c>
      <c r="T80" s="63" t="s">
        <v>53</v>
      </c>
      <c r="U80" s="64" t="s">
        <v>53</v>
      </c>
      <c r="V80" s="63" t="s">
        <v>53</v>
      </c>
      <c r="W80" s="64" t="s">
        <v>53</v>
      </c>
      <c r="X80" s="63" t="s">
        <v>53</v>
      </c>
      <c r="Y80" s="64" t="s">
        <v>53</v>
      </c>
      <c r="Z80" s="64" t="s">
        <v>53</v>
      </c>
      <c r="AA80" s="40">
        <f>P80-AA78+AA79</f>
        <v>3</v>
      </c>
      <c r="AB80" s="41">
        <f t="shared" ref="AB80" si="142">AA80-AB78+AB79</f>
        <v>3</v>
      </c>
      <c r="AC80" s="41">
        <f t="shared" ref="AC80" si="143">AB80-AC78+AC79</f>
        <v>3</v>
      </c>
      <c r="AD80" s="40" t="s">
        <v>53</v>
      </c>
      <c r="AE80" s="41" t="s">
        <v>53</v>
      </c>
      <c r="AF80" s="70">
        <f>AC80-AF78+AF79</f>
        <v>3</v>
      </c>
      <c r="AG80" s="71">
        <f t="shared" ref="AG80" si="144">AF80-AG78+AG79</f>
        <v>0</v>
      </c>
      <c r="AH80" s="40" t="s">
        <v>53</v>
      </c>
      <c r="AI80" s="41" t="s">
        <v>53</v>
      </c>
      <c r="AJ80" s="41" t="s">
        <v>53</v>
      </c>
      <c r="AK80" s="49"/>
      <c r="AL80" s="39">
        <f>MAX(C80:AJ80)</f>
        <v>8</v>
      </c>
      <c r="AN80" s="225">
        <f t="shared" si="124"/>
        <v>6</v>
      </c>
    </row>
    <row r="81" spans="1:40" ht="15.6" customHeight="1" x14ac:dyDescent="0.2">
      <c r="A81" s="229"/>
      <c r="B81" s="28" t="s">
        <v>6</v>
      </c>
      <c r="C81" s="104"/>
      <c r="D81" s="105"/>
      <c r="E81" s="105"/>
      <c r="F81" s="105"/>
      <c r="G81" s="105"/>
      <c r="H81" s="106"/>
      <c r="I81" s="107"/>
      <c r="J81" s="108"/>
      <c r="K81" s="109"/>
      <c r="L81" s="110"/>
      <c r="M81" s="111">
        <v>16.55</v>
      </c>
      <c r="N81" s="110"/>
      <c r="O81" s="110"/>
      <c r="P81" s="111">
        <v>17.03</v>
      </c>
      <c r="Q81" s="109"/>
      <c r="R81" s="110"/>
      <c r="S81" s="111" t="s">
        <v>53</v>
      </c>
      <c r="T81" s="125"/>
      <c r="U81" s="115"/>
      <c r="V81" s="113"/>
      <c r="W81" s="114" t="s">
        <v>53</v>
      </c>
      <c r="X81" s="113"/>
      <c r="Y81" s="115"/>
      <c r="Z81" s="114" t="s">
        <v>53</v>
      </c>
      <c r="AA81" s="109"/>
      <c r="AB81" s="110"/>
      <c r="AC81" s="111">
        <v>17.07</v>
      </c>
      <c r="AD81" s="109"/>
      <c r="AE81" s="110"/>
      <c r="AF81" s="116"/>
      <c r="AG81" s="117">
        <v>17.100000000000001</v>
      </c>
      <c r="AH81" s="109"/>
      <c r="AI81" s="118"/>
      <c r="AJ81" s="119" t="s">
        <v>53</v>
      </c>
      <c r="AK81" s="50">
        <v>0.25</v>
      </c>
      <c r="AL81" s="25"/>
      <c r="AN81" s="225" t="str">
        <f t="shared" si="124"/>
        <v>-</v>
      </c>
    </row>
    <row r="82" spans="1:40" ht="15.6" customHeight="1" x14ac:dyDescent="0.2">
      <c r="A82" s="229"/>
      <c r="B82" s="28" t="s">
        <v>7</v>
      </c>
      <c r="C82" s="120">
        <v>16.45</v>
      </c>
      <c r="D82" s="105"/>
      <c r="E82" s="105"/>
      <c r="F82" s="105"/>
      <c r="G82" s="105"/>
      <c r="H82" s="121" t="s">
        <v>53</v>
      </c>
      <c r="I82" s="107"/>
      <c r="J82" s="122" t="s">
        <v>53</v>
      </c>
      <c r="K82" s="109"/>
      <c r="L82" s="110"/>
      <c r="M82" s="111">
        <v>16.55</v>
      </c>
      <c r="N82" s="110"/>
      <c r="O82" s="110"/>
      <c r="P82" s="111">
        <v>17.03</v>
      </c>
      <c r="Q82" s="109"/>
      <c r="R82" s="110"/>
      <c r="S82" s="111" t="s">
        <v>53</v>
      </c>
      <c r="T82" s="125"/>
      <c r="U82" s="115"/>
      <c r="V82" s="113"/>
      <c r="W82" s="114" t="s">
        <v>53</v>
      </c>
      <c r="X82" s="113"/>
      <c r="Y82" s="115"/>
      <c r="Z82" s="115"/>
      <c r="AA82" s="109"/>
      <c r="AB82" s="110"/>
      <c r="AC82" s="111">
        <v>17.07</v>
      </c>
      <c r="AD82" s="109"/>
      <c r="AE82" s="110"/>
      <c r="AF82" s="116"/>
      <c r="AG82" s="123"/>
      <c r="AH82" s="109"/>
      <c r="AI82" s="118"/>
      <c r="AJ82" s="124"/>
      <c r="AK82" s="49"/>
      <c r="AL82" s="26"/>
      <c r="AN82" s="225" t="str">
        <f t="shared" si="124"/>
        <v>-</v>
      </c>
    </row>
    <row r="83" spans="1:40" ht="15.6" customHeight="1" thickBot="1" x14ac:dyDescent="0.25">
      <c r="A83" s="45">
        <v>155</v>
      </c>
      <c r="B83" s="33" t="s">
        <v>9</v>
      </c>
      <c r="C83" s="100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2"/>
      <c r="AJ83" s="103"/>
      <c r="AK83" s="51"/>
      <c r="AL83" s="27"/>
      <c r="AN83" s="225" t="str">
        <f t="shared" si="124"/>
        <v>-</v>
      </c>
    </row>
    <row r="84" spans="1:40" ht="15.6" customHeight="1" x14ac:dyDescent="0.2">
      <c r="A84" s="43"/>
      <c r="B84" s="29" t="s">
        <v>3</v>
      </c>
      <c r="C84" s="72"/>
      <c r="D84" s="73">
        <v>0</v>
      </c>
      <c r="E84" s="73">
        <v>1</v>
      </c>
      <c r="F84" s="73">
        <v>0</v>
      </c>
      <c r="G84" s="73">
        <v>0</v>
      </c>
      <c r="H84" s="74"/>
      <c r="I84" s="75" t="s">
        <v>53</v>
      </c>
      <c r="J84" s="66"/>
      <c r="K84" s="76">
        <v>0</v>
      </c>
      <c r="L84" s="77">
        <v>0</v>
      </c>
      <c r="M84" s="77">
        <v>0</v>
      </c>
      <c r="N84" s="77">
        <v>1</v>
      </c>
      <c r="O84" s="77">
        <v>0</v>
      </c>
      <c r="P84" s="77">
        <v>2</v>
      </c>
      <c r="Q84" s="76" t="s">
        <v>53</v>
      </c>
      <c r="R84" s="78" t="s">
        <v>53</v>
      </c>
      <c r="S84" s="79" t="s">
        <v>53</v>
      </c>
      <c r="T84" s="80" t="s">
        <v>53</v>
      </c>
      <c r="U84" s="81" t="s">
        <v>53</v>
      </c>
      <c r="V84" s="82" t="s">
        <v>53</v>
      </c>
      <c r="W84" s="81" t="s">
        <v>53</v>
      </c>
      <c r="X84" s="82" t="s">
        <v>53</v>
      </c>
      <c r="Y84" s="81" t="s">
        <v>53</v>
      </c>
      <c r="Z84" s="81" t="s">
        <v>53</v>
      </c>
      <c r="AA84" s="76">
        <v>2</v>
      </c>
      <c r="AB84" s="77">
        <v>1</v>
      </c>
      <c r="AC84" s="77">
        <v>0</v>
      </c>
      <c r="AD84" s="76">
        <v>0</v>
      </c>
      <c r="AE84" s="77">
        <v>0</v>
      </c>
      <c r="AF84" s="83" t="s">
        <v>53</v>
      </c>
      <c r="AG84" s="84" t="s">
        <v>53</v>
      </c>
      <c r="AH84" s="76">
        <v>1</v>
      </c>
      <c r="AI84" s="78">
        <v>0</v>
      </c>
      <c r="AJ84" s="79">
        <v>0</v>
      </c>
      <c r="AK84" s="47" t="s">
        <v>8</v>
      </c>
      <c r="AL84" s="24"/>
      <c r="AN84" s="225" t="str">
        <f t="shared" si="124"/>
        <v>-</v>
      </c>
    </row>
    <row r="85" spans="1:40" ht="15.6" customHeight="1" x14ac:dyDescent="0.2">
      <c r="A85" s="44">
        <v>19.03</v>
      </c>
      <c r="B85" s="30" t="s">
        <v>4</v>
      </c>
      <c r="C85" s="85">
        <v>4</v>
      </c>
      <c r="D85" s="86">
        <v>1</v>
      </c>
      <c r="E85" s="86">
        <v>0</v>
      </c>
      <c r="F85" s="86">
        <v>0</v>
      </c>
      <c r="G85" s="86">
        <v>0</v>
      </c>
      <c r="H85" s="87" t="s">
        <v>53</v>
      </c>
      <c r="I85" s="88" t="s">
        <v>53</v>
      </c>
      <c r="J85" s="89" t="s">
        <v>53</v>
      </c>
      <c r="K85" s="90">
        <v>1</v>
      </c>
      <c r="L85" s="91">
        <v>0</v>
      </c>
      <c r="M85" s="91">
        <v>0</v>
      </c>
      <c r="N85" s="91">
        <v>2</v>
      </c>
      <c r="O85" s="91">
        <v>0</v>
      </c>
      <c r="P85" s="91">
        <v>0</v>
      </c>
      <c r="Q85" s="90" t="s">
        <v>53</v>
      </c>
      <c r="R85" s="91" t="s">
        <v>53</v>
      </c>
      <c r="S85" s="91" t="s">
        <v>53</v>
      </c>
      <c r="T85" s="92" t="s">
        <v>53</v>
      </c>
      <c r="U85" s="93" t="s">
        <v>53</v>
      </c>
      <c r="V85" s="94" t="s">
        <v>53</v>
      </c>
      <c r="W85" s="93" t="s">
        <v>53</v>
      </c>
      <c r="X85" s="94" t="s">
        <v>53</v>
      </c>
      <c r="Y85" s="93" t="s">
        <v>53</v>
      </c>
      <c r="Z85" s="95"/>
      <c r="AA85" s="90">
        <v>0</v>
      </c>
      <c r="AB85" s="91">
        <v>0</v>
      </c>
      <c r="AC85" s="91">
        <v>0</v>
      </c>
      <c r="AD85" s="90">
        <v>0</v>
      </c>
      <c r="AE85" s="91">
        <v>1</v>
      </c>
      <c r="AF85" s="96" t="s">
        <v>53</v>
      </c>
      <c r="AG85" s="97"/>
      <c r="AH85" s="90">
        <v>0</v>
      </c>
      <c r="AI85" s="98">
        <v>0</v>
      </c>
      <c r="AJ85" s="99"/>
      <c r="AK85" s="48">
        <f>SUM(C85:AI85)</f>
        <v>9</v>
      </c>
      <c r="AL85" s="25"/>
      <c r="AN85" s="225" t="str">
        <f t="shared" si="124"/>
        <v>-</v>
      </c>
    </row>
    <row r="86" spans="1:40" ht="15.6" customHeight="1" x14ac:dyDescent="0.2">
      <c r="A86" s="228" t="s">
        <v>57</v>
      </c>
      <c r="B86" s="28" t="s">
        <v>5</v>
      </c>
      <c r="C86" s="56">
        <f>C85</f>
        <v>4</v>
      </c>
      <c r="D86" s="55">
        <f t="shared" ref="D86" si="145">C86-D84+D85</f>
        <v>5</v>
      </c>
      <c r="E86" s="55">
        <f t="shared" ref="E86" si="146">D86-E84+E85</f>
        <v>4</v>
      </c>
      <c r="F86" s="55">
        <f t="shared" ref="F86" si="147">E86-F84+F85</f>
        <v>4</v>
      </c>
      <c r="G86" s="55">
        <f t="shared" ref="G86" si="148">F86-G84+G85</f>
        <v>4</v>
      </c>
      <c r="H86" s="60" t="s">
        <v>53</v>
      </c>
      <c r="I86" s="59" t="s">
        <v>53</v>
      </c>
      <c r="J86" s="40" t="s">
        <v>53</v>
      </c>
      <c r="K86" s="40">
        <f>G86-K84+K85</f>
        <v>5</v>
      </c>
      <c r="L86" s="41">
        <f t="shared" ref="L86" si="149">K86-L84+L85</f>
        <v>5</v>
      </c>
      <c r="M86" s="41">
        <f t="shared" ref="M86" si="150">L86-M84+M85</f>
        <v>5</v>
      </c>
      <c r="N86" s="41">
        <f t="shared" ref="N86" si="151">M86-N84+N85</f>
        <v>6</v>
      </c>
      <c r="O86" s="41">
        <f t="shared" ref="O86" si="152">N86-O84+O85</f>
        <v>6</v>
      </c>
      <c r="P86" s="41">
        <f t="shared" ref="P86" si="153">O86-P84+P85</f>
        <v>4</v>
      </c>
      <c r="Q86" s="40" t="s">
        <v>53</v>
      </c>
      <c r="R86" s="41" t="s">
        <v>53</v>
      </c>
      <c r="S86" s="41" t="s">
        <v>53</v>
      </c>
      <c r="T86" s="63" t="s">
        <v>53</v>
      </c>
      <c r="U86" s="64" t="s">
        <v>53</v>
      </c>
      <c r="V86" s="63" t="s">
        <v>53</v>
      </c>
      <c r="W86" s="64" t="s">
        <v>53</v>
      </c>
      <c r="X86" s="63" t="s">
        <v>53</v>
      </c>
      <c r="Y86" s="64" t="s">
        <v>53</v>
      </c>
      <c r="Z86" s="64" t="s">
        <v>53</v>
      </c>
      <c r="AA86" s="40">
        <f>P86-AA84+AA85</f>
        <v>2</v>
      </c>
      <c r="AB86" s="41">
        <f t="shared" ref="AB86" si="154">AA86-AB84+AB85</f>
        <v>1</v>
      </c>
      <c r="AC86" s="41">
        <f t="shared" ref="AC86" si="155">AB86-AC84+AC85</f>
        <v>1</v>
      </c>
      <c r="AD86" s="40">
        <f t="shared" ref="AD86" si="156">AC86-AD84+AD85</f>
        <v>1</v>
      </c>
      <c r="AE86" s="41">
        <f t="shared" ref="AE86" si="157">AD86-AE84+AE85</f>
        <v>2</v>
      </c>
      <c r="AF86" s="70" t="s">
        <v>53</v>
      </c>
      <c r="AG86" s="71" t="s">
        <v>53</v>
      </c>
      <c r="AH86" s="40">
        <f>AE86-AH84+AH85</f>
        <v>1</v>
      </c>
      <c r="AI86" s="41">
        <f t="shared" ref="AI86" si="158">AH86-AI84+AI85</f>
        <v>1</v>
      </c>
      <c r="AJ86" s="41">
        <f t="shared" ref="AJ86" si="159">AI86-AJ84+AJ85</f>
        <v>1</v>
      </c>
      <c r="AK86" s="49"/>
      <c r="AL86" s="39">
        <f>MAX(C86:AJ86)</f>
        <v>6</v>
      </c>
      <c r="AN86" s="225">
        <f t="shared" si="124"/>
        <v>5</v>
      </c>
    </row>
    <row r="87" spans="1:40" ht="15.6" customHeight="1" x14ac:dyDescent="0.2">
      <c r="A87" s="229"/>
      <c r="B87" s="28" t="s">
        <v>6</v>
      </c>
      <c r="C87" s="104"/>
      <c r="D87" s="105"/>
      <c r="E87" s="105"/>
      <c r="F87" s="105"/>
      <c r="G87" s="105"/>
      <c r="H87" s="106"/>
      <c r="I87" s="107"/>
      <c r="J87" s="108"/>
      <c r="K87" s="109"/>
      <c r="L87" s="110"/>
      <c r="M87" s="111">
        <v>19.170000000000002</v>
      </c>
      <c r="N87" s="110"/>
      <c r="O87" s="110"/>
      <c r="P87" s="111">
        <v>19.23</v>
      </c>
      <c r="Q87" s="109"/>
      <c r="R87" s="110"/>
      <c r="S87" s="111" t="s">
        <v>53</v>
      </c>
      <c r="T87" s="125"/>
      <c r="U87" s="115"/>
      <c r="V87" s="113"/>
      <c r="W87" s="114" t="s">
        <v>53</v>
      </c>
      <c r="X87" s="113"/>
      <c r="Y87" s="115"/>
      <c r="Z87" s="114" t="s">
        <v>53</v>
      </c>
      <c r="AA87" s="109"/>
      <c r="AB87" s="110"/>
      <c r="AC87" s="111">
        <v>19.28</v>
      </c>
      <c r="AD87" s="109"/>
      <c r="AE87" s="110"/>
      <c r="AF87" s="116"/>
      <c r="AG87" s="117" t="s">
        <v>53</v>
      </c>
      <c r="AH87" s="109"/>
      <c r="AI87" s="118"/>
      <c r="AJ87" s="119">
        <v>19.37</v>
      </c>
      <c r="AK87" s="50">
        <v>0.3</v>
      </c>
      <c r="AL87" s="25"/>
      <c r="AN87" s="225" t="str">
        <f t="shared" si="124"/>
        <v>-</v>
      </c>
    </row>
    <row r="88" spans="1:40" ht="15.6" customHeight="1" x14ac:dyDescent="0.2">
      <c r="A88" s="229"/>
      <c r="B88" s="28" t="s">
        <v>7</v>
      </c>
      <c r="C88" s="120">
        <v>19.04</v>
      </c>
      <c r="D88" s="105"/>
      <c r="E88" s="105"/>
      <c r="F88" s="105"/>
      <c r="G88" s="105"/>
      <c r="H88" s="121" t="s">
        <v>53</v>
      </c>
      <c r="I88" s="107"/>
      <c r="J88" s="122" t="s">
        <v>53</v>
      </c>
      <c r="K88" s="109"/>
      <c r="L88" s="110"/>
      <c r="M88" s="111">
        <v>19.170000000000002</v>
      </c>
      <c r="N88" s="110"/>
      <c r="O88" s="110"/>
      <c r="P88" s="111">
        <v>19.23</v>
      </c>
      <c r="Q88" s="109"/>
      <c r="R88" s="110"/>
      <c r="S88" s="111" t="s">
        <v>53</v>
      </c>
      <c r="T88" s="125"/>
      <c r="U88" s="115"/>
      <c r="V88" s="113"/>
      <c r="W88" s="114" t="s">
        <v>53</v>
      </c>
      <c r="X88" s="113"/>
      <c r="Y88" s="115"/>
      <c r="Z88" s="115"/>
      <c r="AA88" s="109"/>
      <c r="AB88" s="110"/>
      <c r="AC88" s="111">
        <v>19.28</v>
      </c>
      <c r="AD88" s="109"/>
      <c r="AE88" s="110"/>
      <c r="AF88" s="116"/>
      <c r="AG88" s="123"/>
      <c r="AH88" s="109"/>
      <c r="AI88" s="118"/>
      <c r="AJ88" s="124"/>
      <c r="AK88" s="49"/>
      <c r="AL88" s="26"/>
      <c r="AN88" s="225" t="str">
        <f t="shared" si="124"/>
        <v>-</v>
      </c>
    </row>
    <row r="89" spans="1:40" ht="15.6" customHeight="1" thickBot="1" x14ac:dyDescent="0.25">
      <c r="A89" s="45">
        <v>155</v>
      </c>
      <c r="B89" s="33" t="s">
        <v>9</v>
      </c>
      <c r="C89" s="100" t="s">
        <v>80</v>
      </c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2"/>
      <c r="AJ89" s="103"/>
      <c r="AK89" s="51"/>
      <c r="AL89" s="27"/>
      <c r="AN89" s="225" t="str">
        <f t="shared" si="124"/>
        <v>-</v>
      </c>
    </row>
    <row r="90" spans="1:40" ht="15.6" customHeight="1" x14ac:dyDescent="0.2">
      <c r="A90" s="43"/>
      <c r="B90" s="29" t="s">
        <v>3</v>
      </c>
      <c r="C90" s="72"/>
      <c r="D90" s="73" t="s">
        <v>53</v>
      </c>
      <c r="E90" s="73" t="s">
        <v>53</v>
      </c>
      <c r="F90" s="73" t="s">
        <v>53</v>
      </c>
      <c r="G90" s="73" t="s">
        <v>53</v>
      </c>
      <c r="H90" s="74"/>
      <c r="I90" s="75" t="s">
        <v>53</v>
      </c>
      <c r="J90" s="66"/>
      <c r="K90" s="76">
        <v>0</v>
      </c>
      <c r="L90" s="77">
        <v>0</v>
      </c>
      <c r="M90" s="77">
        <v>2</v>
      </c>
      <c r="N90" s="77">
        <v>0</v>
      </c>
      <c r="O90" s="77">
        <v>1</v>
      </c>
      <c r="P90" s="77">
        <v>1</v>
      </c>
      <c r="Q90" s="76">
        <v>1</v>
      </c>
      <c r="R90" s="78">
        <v>0</v>
      </c>
      <c r="S90" s="224">
        <v>0</v>
      </c>
      <c r="T90" s="82">
        <v>0</v>
      </c>
      <c r="U90" s="223">
        <v>1</v>
      </c>
      <c r="V90" s="82" t="s">
        <v>53</v>
      </c>
      <c r="W90" s="81" t="s">
        <v>53</v>
      </c>
      <c r="X90" s="82" t="s">
        <v>53</v>
      </c>
      <c r="Y90" s="81" t="s">
        <v>53</v>
      </c>
      <c r="Z90" s="81" t="s">
        <v>53</v>
      </c>
      <c r="AA90" s="76">
        <v>0</v>
      </c>
      <c r="AB90" s="77">
        <v>0</v>
      </c>
      <c r="AC90" s="77">
        <v>0</v>
      </c>
      <c r="AD90" s="76" t="s">
        <v>53</v>
      </c>
      <c r="AE90" s="77" t="s">
        <v>53</v>
      </c>
      <c r="AF90" s="83">
        <v>0</v>
      </c>
      <c r="AG90" s="84">
        <v>0</v>
      </c>
      <c r="AH90" s="76" t="s">
        <v>53</v>
      </c>
      <c r="AI90" s="78" t="s">
        <v>53</v>
      </c>
      <c r="AJ90" s="79" t="s">
        <v>53</v>
      </c>
      <c r="AK90" s="47" t="s">
        <v>8</v>
      </c>
      <c r="AL90" s="24"/>
      <c r="AN90" s="225" t="str">
        <f t="shared" si="124"/>
        <v>-</v>
      </c>
    </row>
    <row r="91" spans="1:40" ht="15.6" customHeight="1" x14ac:dyDescent="0.2">
      <c r="A91" s="44">
        <v>19.59</v>
      </c>
      <c r="B91" s="30" t="s">
        <v>4</v>
      </c>
      <c r="C91" s="85" t="s">
        <v>53</v>
      </c>
      <c r="D91" s="86" t="s">
        <v>53</v>
      </c>
      <c r="E91" s="86" t="s">
        <v>53</v>
      </c>
      <c r="F91" s="86" t="s">
        <v>53</v>
      </c>
      <c r="G91" s="86" t="s">
        <v>53</v>
      </c>
      <c r="H91" s="87" t="s">
        <v>53</v>
      </c>
      <c r="I91" s="88" t="s">
        <v>53</v>
      </c>
      <c r="J91" s="89">
        <v>3</v>
      </c>
      <c r="K91" s="90">
        <v>0</v>
      </c>
      <c r="L91" s="91">
        <v>0</v>
      </c>
      <c r="M91" s="91">
        <v>2</v>
      </c>
      <c r="N91" s="91">
        <v>0</v>
      </c>
      <c r="O91" s="91">
        <v>0</v>
      </c>
      <c r="P91" s="91">
        <v>0</v>
      </c>
      <c r="Q91" s="90">
        <v>0</v>
      </c>
      <c r="R91" s="91">
        <v>0</v>
      </c>
      <c r="S91" s="91">
        <v>0</v>
      </c>
      <c r="T91" s="94">
        <v>0</v>
      </c>
      <c r="U91" s="93">
        <v>0</v>
      </c>
      <c r="V91" s="94" t="s">
        <v>53</v>
      </c>
      <c r="W91" s="93" t="s">
        <v>53</v>
      </c>
      <c r="X91" s="94" t="s">
        <v>53</v>
      </c>
      <c r="Y91" s="93" t="s">
        <v>53</v>
      </c>
      <c r="Z91" s="95"/>
      <c r="AA91" s="90">
        <v>0</v>
      </c>
      <c r="AB91" s="91">
        <v>0</v>
      </c>
      <c r="AC91" s="91">
        <v>0</v>
      </c>
      <c r="AD91" s="90" t="s">
        <v>53</v>
      </c>
      <c r="AE91" s="91" t="s">
        <v>53</v>
      </c>
      <c r="AF91" s="96">
        <v>0</v>
      </c>
      <c r="AG91" s="97"/>
      <c r="AH91" s="90" t="s">
        <v>53</v>
      </c>
      <c r="AI91" s="98" t="s">
        <v>53</v>
      </c>
      <c r="AJ91" s="99"/>
      <c r="AK91" s="48">
        <f>SUM(C91:AI91)</f>
        <v>5</v>
      </c>
      <c r="AL91" s="25"/>
      <c r="AN91" s="225" t="str">
        <f t="shared" si="124"/>
        <v>-</v>
      </c>
    </row>
    <row r="92" spans="1:40" ht="15.6" customHeight="1" x14ac:dyDescent="0.2">
      <c r="A92" s="228" t="s">
        <v>61</v>
      </c>
      <c r="B92" s="28" t="s">
        <v>5</v>
      </c>
      <c r="C92" s="56" t="str">
        <f>C91</f>
        <v>x</v>
      </c>
      <c r="D92" s="55" t="s">
        <v>53</v>
      </c>
      <c r="E92" s="55" t="s">
        <v>53</v>
      </c>
      <c r="F92" s="55" t="s">
        <v>53</v>
      </c>
      <c r="G92" s="55" t="s">
        <v>53</v>
      </c>
      <c r="H92" s="60" t="s">
        <v>53</v>
      </c>
      <c r="I92" s="59" t="s">
        <v>53</v>
      </c>
      <c r="J92" s="40">
        <v>4</v>
      </c>
      <c r="K92" s="40">
        <f t="shared" ref="K92" si="160">J92-K90+K91</f>
        <v>4</v>
      </c>
      <c r="L92" s="41">
        <f t="shared" ref="L92" si="161">K92-L90+L91</f>
        <v>4</v>
      </c>
      <c r="M92" s="41">
        <f t="shared" ref="M92" si="162">L92-M90+M91</f>
        <v>4</v>
      </c>
      <c r="N92" s="41">
        <f t="shared" ref="N92" si="163">M92-N90+N91</f>
        <v>4</v>
      </c>
      <c r="O92" s="41">
        <f t="shared" ref="O92" si="164">N92-O90+O91</f>
        <v>3</v>
      </c>
      <c r="P92" s="41">
        <f t="shared" ref="P92" si="165">O92-P90+P91</f>
        <v>2</v>
      </c>
      <c r="Q92" s="40">
        <f t="shared" ref="Q92" si="166">P92-Q90+Q91</f>
        <v>1</v>
      </c>
      <c r="R92" s="41">
        <f t="shared" ref="R92" si="167">Q92-R90+R91</f>
        <v>1</v>
      </c>
      <c r="S92" s="41">
        <f t="shared" ref="S92" si="168">R92-S90+S91</f>
        <v>1</v>
      </c>
      <c r="T92" s="63">
        <f t="shared" ref="T92" si="169">S92-T90+T91</f>
        <v>1</v>
      </c>
      <c r="U92" s="64">
        <f t="shared" ref="U92" si="170">T92-U90+U91</f>
        <v>0</v>
      </c>
      <c r="V92" s="63" t="s">
        <v>53</v>
      </c>
      <c r="W92" s="64" t="s">
        <v>53</v>
      </c>
      <c r="X92" s="63" t="s">
        <v>53</v>
      </c>
      <c r="Y92" s="64" t="s">
        <v>53</v>
      </c>
      <c r="Z92" s="64" t="s">
        <v>53</v>
      </c>
      <c r="AA92" s="40">
        <f>U92-AA90+AA91</f>
        <v>0</v>
      </c>
      <c r="AB92" s="41">
        <f t="shared" ref="AB92" si="171">AA92-AB90+AB91</f>
        <v>0</v>
      </c>
      <c r="AC92" s="41">
        <f t="shared" ref="AC92" si="172">AB92-AC90+AC91</f>
        <v>0</v>
      </c>
      <c r="AD92" s="40" t="s">
        <v>53</v>
      </c>
      <c r="AE92" s="41" t="s">
        <v>53</v>
      </c>
      <c r="AF92" s="70">
        <f>AC92-AF90+AF91</f>
        <v>0</v>
      </c>
      <c r="AG92" s="71">
        <f t="shared" ref="AG92" si="173">AF92-AG90+AG91</f>
        <v>0</v>
      </c>
      <c r="AH92" s="40" t="s">
        <v>53</v>
      </c>
      <c r="AI92" s="41" t="s">
        <v>53</v>
      </c>
      <c r="AJ92" s="41" t="s">
        <v>53</v>
      </c>
      <c r="AK92" s="49"/>
      <c r="AL92" s="39">
        <f>MAX(C92:AJ92)</f>
        <v>4</v>
      </c>
      <c r="AN92" s="225">
        <f t="shared" si="124"/>
        <v>0</v>
      </c>
    </row>
    <row r="93" spans="1:40" ht="15.6" customHeight="1" x14ac:dyDescent="0.2">
      <c r="A93" s="229"/>
      <c r="B93" s="28" t="s">
        <v>6</v>
      </c>
      <c r="C93" s="104"/>
      <c r="D93" s="105"/>
      <c r="E93" s="105"/>
      <c r="F93" s="105"/>
      <c r="G93" s="105"/>
      <c r="H93" s="106"/>
      <c r="I93" s="107"/>
      <c r="J93" s="108"/>
      <c r="K93" s="109"/>
      <c r="L93" s="110"/>
      <c r="M93" s="111">
        <v>20.03</v>
      </c>
      <c r="N93" s="110"/>
      <c r="O93" s="110"/>
      <c r="P93" s="111">
        <v>20.079999999999998</v>
      </c>
      <c r="Q93" s="109"/>
      <c r="R93" s="110"/>
      <c r="S93" s="111">
        <v>20.12</v>
      </c>
      <c r="T93" s="125"/>
      <c r="U93" s="115"/>
      <c r="V93" s="113"/>
      <c r="W93" s="114" t="s">
        <v>53</v>
      </c>
      <c r="X93" s="113"/>
      <c r="Y93" s="115"/>
      <c r="Z93" s="114" t="s">
        <v>53</v>
      </c>
      <c r="AA93" s="109"/>
      <c r="AB93" s="110"/>
      <c r="AC93" s="111">
        <v>20.149999999999999</v>
      </c>
      <c r="AD93" s="109"/>
      <c r="AE93" s="110"/>
      <c r="AF93" s="116"/>
      <c r="AG93" s="117">
        <v>20.18</v>
      </c>
      <c r="AH93" s="109"/>
      <c r="AI93" s="118"/>
      <c r="AJ93" s="119" t="s">
        <v>53</v>
      </c>
      <c r="AK93" s="50">
        <v>0.19</v>
      </c>
      <c r="AL93" s="25"/>
      <c r="AN93" s="225" t="str">
        <f t="shared" si="124"/>
        <v>-</v>
      </c>
    </row>
    <row r="94" spans="1:40" ht="15.6" customHeight="1" x14ac:dyDescent="0.2">
      <c r="A94" s="229"/>
      <c r="B94" s="28" t="s">
        <v>7</v>
      </c>
      <c r="C94" s="120" t="s">
        <v>53</v>
      </c>
      <c r="D94" s="105"/>
      <c r="E94" s="105"/>
      <c r="F94" s="105"/>
      <c r="G94" s="105"/>
      <c r="H94" s="121" t="s">
        <v>53</v>
      </c>
      <c r="I94" s="107"/>
      <c r="J94" s="122">
        <v>19.59</v>
      </c>
      <c r="K94" s="109"/>
      <c r="L94" s="110"/>
      <c r="M94" s="111">
        <v>20.04</v>
      </c>
      <c r="N94" s="110"/>
      <c r="O94" s="110"/>
      <c r="P94" s="111">
        <v>20.079999999999998</v>
      </c>
      <c r="Q94" s="109"/>
      <c r="R94" s="110"/>
      <c r="S94" s="111">
        <v>20.12</v>
      </c>
      <c r="T94" s="125"/>
      <c r="U94" s="115"/>
      <c r="V94" s="113"/>
      <c r="W94" s="114" t="s">
        <v>53</v>
      </c>
      <c r="X94" s="113"/>
      <c r="Y94" s="115"/>
      <c r="Z94" s="115"/>
      <c r="AA94" s="109"/>
      <c r="AB94" s="110"/>
      <c r="AC94" s="111">
        <v>20.149999999999999</v>
      </c>
      <c r="AD94" s="109"/>
      <c r="AE94" s="110"/>
      <c r="AF94" s="116"/>
      <c r="AG94" s="123"/>
      <c r="AH94" s="109"/>
      <c r="AI94" s="118"/>
      <c r="AJ94" s="124"/>
      <c r="AK94" s="49"/>
      <c r="AL94" s="26"/>
      <c r="AN94" s="225" t="str">
        <f t="shared" si="124"/>
        <v>-</v>
      </c>
    </row>
    <row r="95" spans="1:40" ht="15.6" customHeight="1" thickBot="1" x14ac:dyDescent="0.25">
      <c r="A95" s="45">
        <v>155</v>
      </c>
      <c r="B95" s="33" t="s">
        <v>9</v>
      </c>
      <c r="C95" s="100" t="s">
        <v>89</v>
      </c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  <c r="AE95" s="101"/>
      <c r="AF95" s="101"/>
      <c r="AG95" s="101"/>
      <c r="AH95" s="101"/>
      <c r="AI95" s="102"/>
      <c r="AJ95" s="103"/>
      <c r="AK95" s="51"/>
      <c r="AL95" s="27"/>
      <c r="AN95" s="225" t="str">
        <f t="shared" si="124"/>
        <v>-</v>
      </c>
    </row>
    <row r="96" spans="1:40" x14ac:dyDescent="0.2">
      <c r="A96" s="126" t="s">
        <v>62</v>
      </c>
      <c r="B96" s="127"/>
      <c r="C96" s="141"/>
      <c r="D96" s="138">
        <f>SUMIF($B$6:$B95,"l. wys.",D$6:D95)</f>
        <v>0</v>
      </c>
      <c r="E96" s="138">
        <f>SUMIF($B$6:$B95,"l. wys.",E$6:E95)</f>
        <v>1</v>
      </c>
      <c r="F96" s="138">
        <f>SUMIF($B$6:$B95,"l. wys.",F$6:F95)</f>
        <v>0</v>
      </c>
      <c r="G96" s="162">
        <f>SUMIF($B$6:$B95,"l. wys.",G$6:G95)</f>
        <v>0</v>
      </c>
      <c r="H96" s="74"/>
      <c r="I96" s="136">
        <f>SUMIF($B$6:$B95,"l. wys.",I$6:I95)</f>
        <v>0</v>
      </c>
      <c r="J96" s="165"/>
      <c r="K96" s="144">
        <f>SUMIF($B$6:$B95,"l. wys.",K$6:K95)</f>
        <v>2</v>
      </c>
      <c r="L96" s="128">
        <f>SUMIF($B$6:$B95,"l. wys.",L$6:L95)</f>
        <v>0</v>
      </c>
      <c r="M96" s="128">
        <f>SUMIF($B$6:$B95,"l. wys.",M$6:M95)</f>
        <v>11</v>
      </c>
      <c r="N96" s="128">
        <f>SUMIF($B$6:$B95,"l. wys.",N$6:N95)</f>
        <v>69</v>
      </c>
      <c r="O96" s="128">
        <f>SUMIF($B$6:$B95,"l. wys.",O$6:O95)</f>
        <v>33</v>
      </c>
      <c r="P96" s="128">
        <f>SUMIF($B$6:$B95,"l. wys.",P$6:P95)</f>
        <v>62</v>
      </c>
      <c r="Q96" s="153">
        <f>SUMIF($B$6:$B95,"l. wys.",Q$6:Q95)</f>
        <v>17</v>
      </c>
      <c r="R96" s="128">
        <f>SUMIF($B$6:$B95,"l. wys.",R$6:R95)</f>
        <v>12</v>
      </c>
      <c r="S96" s="129">
        <f>SUMIF($B$6:$B95,"l. wys.",S$6:S95)</f>
        <v>6</v>
      </c>
      <c r="T96" s="146">
        <f>SUMIF($B$6:$B95,"l. wys.",T$6:T95)</f>
        <v>0</v>
      </c>
      <c r="U96" s="142">
        <f>SUMIF($B$6:$B95,"l. wys.",U$6:U95)</f>
        <v>2</v>
      </c>
      <c r="V96" s="156">
        <f>SUMIF($B$6:$B95,"l. wys.",V$6:V95)</f>
        <v>9</v>
      </c>
      <c r="W96" s="157">
        <f>SUMIF($B$6:$B95,"l. wys.",W$6:W95)</f>
        <v>3</v>
      </c>
      <c r="X96" s="146">
        <f>SUMIF($B$6:$B95,"l. wys.",X$6:X95)</f>
        <v>1</v>
      </c>
      <c r="Y96" s="142">
        <f>SUMIF($B$6:$B95,"l. wys.",Y$6:Y95)</f>
        <v>0</v>
      </c>
      <c r="Z96" s="142">
        <f>SUMIF($B$6:$B95,"l. wys.",Z$6:Z95)</f>
        <v>0</v>
      </c>
      <c r="AA96" s="153">
        <f>SUMIF($B$6:$B95,"l. wys.",AA$6:AA95)</f>
        <v>7</v>
      </c>
      <c r="AB96" s="128">
        <f>SUMIF($B$6:$B95,"l. wys.",AB$6:AB95)</f>
        <v>2</v>
      </c>
      <c r="AC96" s="129">
        <f>SUMIF($B$6:$B95,"l. wys.",AC$6:AC95)</f>
        <v>2</v>
      </c>
      <c r="AD96" s="144">
        <f>SUMIF($B$6:$B95,"l. wys.",AD$6:AD95)</f>
        <v>0</v>
      </c>
      <c r="AE96" s="128">
        <f>SUMIF($B$6:$B95,"l. wys.",AE$6:AE95)</f>
        <v>0</v>
      </c>
      <c r="AF96" s="149">
        <f>SUMIF($B$6:$B95,"l. wys.",AF$6:AF95)</f>
        <v>1</v>
      </c>
      <c r="AG96" s="150">
        <f>SUMIF($B$6:$B95,"l. wys.",AG$6:AG95)</f>
        <v>3</v>
      </c>
      <c r="AH96" s="144">
        <f>SUMIF($B$6:$B95,"l. wys.",AH$6:AH95)</f>
        <v>5</v>
      </c>
      <c r="AI96" s="128">
        <f>SUMIF($B$6:$B95,"l. wys.",AI$6:AI95)</f>
        <v>9</v>
      </c>
      <c r="AJ96" s="129">
        <f>SUMIF($B$6:$B95,"l. wys.",AJ$6:AJ95)</f>
        <v>3</v>
      </c>
      <c r="AK96" s="130" t="str">
        <f>"Σ: "&amp;SUM(C96:AJ96)</f>
        <v>Σ: 260</v>
      </c>
      <c r="AN96" s="225" t="str">
        <f t="shared" si="124"/>
        <v>-</v>
      </c>
    </row>
    <row r="97" spans="1:40" ht="15.75" thickBot="1" x14ac:dyDescent="0.25">
      <c r="A97" s="131" t="s">
        <v>63</v>
      </c>
      <c r="B97" s="132"/>
      <c r="C97" s="140">
        <f>SUMIF($B$6:$B95,"l. wsiad.",C$6:C95)</f>
        <v>31</v>
      </c>
      <c r="D97" s="139">
        <f>SUMIF($B$6:$B95,"l. wsiad.",D$6:D95)</f>
        <v>4</v>
      </c>
      <c r="E97" s="139">
        <f>SUMIF($B$6:$B95,"l. wsiad.",E$6:E95)</f>
        <v>0</v>
      </c>
      <c r="F97" s="139">
        <f>SUMIF($B$6:$B95,"l. wsiad.",F$6:F95)</f>
        <v>0</v>
      </c>
      <c r="G97" s="163">
        <f>SUMIF($B$6:$B95,"l. wsiad.",G$6:G95)</f>
        <v>5</v>
      </c>
      <c r="H97" s="148">
        <f>SUMIF($B$6:$B95,"l. wsiad.",H$6:H95)</f>
        <v>3</v>
      </c>
      <c r="I97" s="137">
        <f>SUMIF($B$6:$B95,"l. wsiad.",I$6:I95)</f>
        <v>6</v>
      </c>
      <c r="J97" s="161">
        <f>SUMIF($B$6:$B95,"l. wsiad.",J$6:J95)</f>
        <v>57</v>
      </c>
      <c r="K97" s="145">
        <f>SUMIF($B$6:$B95,"l. wsiad.",K$6:K95)</f>
        <v>56</v>
      </c>
      <c r="L97" s="133">
        <f>SUMIF($B$6:$B95,"l. wsiad.",L$6:L95)</f>
        <v>6</v>
      </c>
      <c r="M97" s="133">
        <f>SUMIF($B$6:$B95,"l. wsiad.",M$6:M95)</f>
        <v>30</v>
      </c>
      <c r="N97" s="133">
        <f>SUMIF($B$6:$B95,"l. wsiad.",N$6:N95)</f>
        <v>37</v>
      </c>
      <c r="O97" s="133">
        <f>SUMIF($B$6:$B95,"l. wsiad.",O$6:O95)</f>
        <v>13</v>
      </c>
      <c r="P97" s="133">
        <f>SUMIF($B$6:$B95,"l. wsiad.",P$6:P95)</f>
        <v>5</v>
      </c>
      <c r="Q97" s="154">
        <f>SUMIF($B$6:$B95,"l. wsiad.",Q$6:Q95)</f>
        <v>0</v>
      </c>
      <c r="R97" s="133">
        <f>SUMIF($B$6:$B95,"l. wsiad.",R$6:R95)</f>
        <v>0</v>
      </c>
      <c r="S97" s="155">
        <f>SUMIF($B$6:$B95,"l. wsiad.",S$6:S95)</f>
        <v>2</v>
      </c>
      <c r="T97" s="147">
        <f>SUMIF($B$6:$B95,"l. wsiad.",T$6:T95)</f>
        <v>6</v>
      </c>
      <c r="U97" s="143">
        <f>SUMIF($B$6:$B95,"l. wsiad.",U$6:U95)</f>
        <v>0</v>
      </c>
      <c r="V97" s="158">
        <f>SUMIF($B$6:$B95,"l. wsiad.",V$6:V95)</f>
        <v>0</v>
      </c>
      <c r="W97" s="159">
        <f>SUMIF($B$6:$B95,"l. wsiad.",W$6:W95)</f>
        <v>0</v>
      </c>
      <c r="X97" s="147">
        <f>SUMIF($B$6:$B95,"l. wsiad.",X$6:X95)</f>
        <v>0</v>
      </c>
      <c r="Y97" s="143">
        <f>SUMIF($B$6:$B95,"l. wsiad.",Y$6:Y95)</f>
        <v>0</v>
      </c>
      <c r="Z97" s="166"/>
      <c r="AA97" s="154">
        <f>SUMIF($B$6:$B95,"l. wsiad.",AA$6:AA95)</f>
        <v>1</v>
      </c>
      <c r="AB97" s="133">
        <f>SUMIF($B$6:$B95,"l. wsiad.",AB$6:AB95)</f>
        <v>0</v>
      </c>
      <c r="AC97" s="155">
        <f>SUMIF($B$6:$B95,"l. wsiad.",AC$6:AC95)</f>
        <v>0</v>
      </c>
      <c r="AD97" s="145">
        <f>SUMIF($B$6:$B95,"l. wsiad.",AD$6:AD95)</f>
        <v>1</v>
      </c>
      <c r="AE97" s="133">
        <f>SUMIF($B$6:$B95,"l. wsiad.",AE$6:AE95)</f>
        <v>2</v>
      </c>
      <c r="AF97" s="151">
        <f>SUMIF($B$6:$B95,"l. wsiad.",AF$6:AF95)</f>
        <v>0</v>
      </c>
      <c r="AG97" s="164"/>
      <c r="AH97" s="145">
        <f>SUMIF($B$6:$B95,"l. wsiad.",AH$6:AH95)</f>
        <v>0</v>
      </c>
      <c r="AI97" s="133">
        <f>SUMIF($B$6:$B95,"l. wsiad.",AI$6:AI95)</f>
        <v>0</v>
      </c>
      <c r="AJ97" s="134"/>
      <c r="AK97" s="135" t="str">
        <f>"Σ: "&amp;SUM(C97:AJ97)</f>
        <v>Σ: 265</v>
      </c>
      <c r="AN97" s="225" t="str">
        <f t="shared" si="124"/>
        <v>-</v>
      </c>
    </row>
    <row r="98" spans="1:40" x14ac:dyDescent="0.2">
      <c r="C98" s="221">
        <v>100</v>
      </c>
      <c r="D98" s="221">
        <v>735</v>
      </c>
      <c r="E98" s="221">
        <v>410</v>
      </c>
      <c r="F98" s="221">
        <v>400</v>
      </c>
      <c r="G98" s="221">
        <v>390</v>
      </c>
      <c r="H98" s="221">
        <v>101</v>
      </c>
      <c r="I98" s="221">
        <v>732</v>
      </c>
      <c r="J98" s="221">
        <v>102</v>
      </c>
      <c r="K98" s="221">
        <v>160</v>
      </c>
      <c r="L98" s="221">
        <v>140</v>
      </c>
      <c r="M98" s="221">
        <v>130</v>
      </c>
      <c r="N98" s="221">
        <v>120</v>
      </c>
      <c r="O98" s="221">
        <v>34</v>
      </c>
      <c r="P98" s="221">
        <v>33</v>
      </c>
      <c r="Q98" s="221">
        <v>370</v>
      </c>
      <c r="R98" s="221" t="s">
        <v>75</v>
      </c>
      <c r="S98" s="221">
        <v>104</v>
      </c>
      <c r="T98" s="221">
        <v>37</v>
      </c>
      <c r="U98" s="221">
        <v>38</v>
      </c>
      <c r="V98" s="221">
        <v>320</v>
      </c>
      <c r="W98" s="221">
        <v>736</v>
      </c>
      <c r="X98" s="221">
        <v>310</v>
      </c>
      <c r="Y98" s="221" t="s">
        <v>77</v>
      </c>
      <c r="Z98" s="221">
        <v>106</v>
      </c>
      <c r="AA98" s="221">
        <v>44</v>
      </c>
      <c r="AB98" s="221">
        <v>450</v>
      </c>
      <c r="AC98" s="221">
        <v>112</v>
      </c>
      <c r="AD98" s="221">
        <v>45</v>
      </c>
      <c r="AE98" s="221">
        <v>46</v>
      </c>
      <c r="AF98" s="221">
        <v>47</v>
      </c>
      <c r="AG98" s="221">
        <v>24</v>
      </c>
      <c r="AH98" s="221">
        <v>370</v>
      </c>
      <c r="AI98" s="221" t="s">
        <v>75</v>
      </c>
      <c r="AJ98" s="221">
        <v>104</v>
      </c>
      <c r="AN98" s="227">
        <f>SUM(AN8:AN97)</f>
        <v>54</v>
      </c>
    </row>
  </sheetData>
  <mergeCells count="15">
    <mergeCell ref="A8:A10"/>
    <mergeCell ref="A14:A16"/>
    <mergeCell ref="A20:A22"/>
    <mergeCell ref="A26:A28"/>
    <mergeCell ref="A32:A34"/>
    <mergeCell ref="A38:A40"/>
    <mergeCell ref="A44:A46"/>
    <mergeCell ref="A50:A52"/>
    <mergeCell ref="A56:A58"/>
    <mergeCell ref="A92:A94"/>
    <mergeCell ref="A62:A64"/>
    <mergeCell ref="A68:A70"/>
    <mergeCell ref="A74:A76"/>
    <mergeCell ref="A80:A82"/>
    <mergeCell ref="A86:A88"/>
  </mergeCells>
  <conditionalFormatting sqref="C8:AJ8">
    <cfRule type="cellIs" dxfId="47" priority="48" operator="equal">
      <formula>$AL8</formula>
    </cfRule>
  </conditionalFormatting>
  <conditionalFormatting sqref="H14:AJ14">
    <cfRule type="cellIs" dxfId="46" priority="47" operator="equal">
      <formula>$AL14</formula>
    </cfRule>
  </conditionalFormatting>
  <conditionalFormatting sqref="K20:Z20">
    <cfRule type="cellIs" dxfId="45" priority="46" operator="equal">
      <formula>$AL20</formula>
    </cfRule>
  </conditionalFormatting>
  <conditionalFormatting sqref="K26:U26 X26:AJ26">
    <cfRule type="cellIs" dxfId="44" priority="45" operator="equal">
      <formula>$AL26</formula>
    </cfRule>
  </conditionalFormatting>
  <conditionalFormatting sqref="C32:AJ32">
    <cfRule type="cellIs" dxfId="43" priority="44" operator="equal">
      <formula>$AL32</formula>
    </cfRule>
  </conditionalFormatting>
  <conditionalFormatting sqref="K38:AJ38">
    <cfRule type="cellIs" dxfId="42" priority="43" operator="equal">
      <formula>$AL38</formula>
    </cfRule>
  </conditionalFormatting>
  <conditionalFormatting sqref="K44:R44">
    <cfRule type="cellIs" dxfId="41" priority="42" operator="equal">
      <formula>$AL44</formula>
    </cfRule>
  </conditionalFormatting>
  <conditionalFormatting sqref="K50:AJ50">
    <cfRule type="cellIs" dxfId="40" priority="41" operator="equal">
      <formula>$AL50</formula>
    </cfRule>
  </conditionalFormatting>
  <conditionalFormatting sqref="K56:R56">
    <cfRule type="cellIs" dxfId="39" priority="40" operator="equal">
      <formula>$AL56</formula>
    </cfRule>
  </conditionalFormatting>
  <conditionalFormatting sqref="K62:R62">
    <cfRule type="cellIs" dxfId="38" priority="39" operator="equal">
      <formula>$AL62</formula>
    </cfRule>
  </conditionalFormatting>
  <conditionalFormatting sqref="K68:AJ68">
    <cfRule type="cellIs" dxfId="37" priority="38" operator="equal">
      <formula>$AL68</formula>
    </cfRule>
  </conditionalFormatting>
  <conditionalFormatting sqref="K74:R74">
    <cfRule type="cellIs" dxfId="36" priority="37" operator="equal">
      <formula>$AL74</formula>
    </cfRule>
  </conditionalFormatting>
  <conditionalFormatting sqref="C80:F80 L80:AJ80">
    <cfRule type="cellIs" dxfId="35" priority="36" operator="equal">
      <formula>$AL80</formula>
    </cfRule>
  </conditionalFormatting>
  <conditionalFormatting sqref="C86:F86 L86:P86 AB86:AJ86">
    <cfRule type="cellIs" dxfId="34" priority="35" operator="equal">
      <formula>$AL86</formula>
    </cfRule>
  </conditionalFormatting>
  <conditionalFormatting sqref="AG92 AB92:AC92 K92:U92">
    <cfRule type="cellIs" dxfId="33" priority="34" operator="equal">
      <formula>$AL92</formula>
    </cfRule>
  </conditionalFormatting>
  <conditionalFormatting sqref="C14:G14">
    <cfRule type="cellIs" dxfId="32" priority="33" operator="equal">
      <formula>$AL14</formula>
    </cfRule>
  </conditionalFormatting>
  <conditionalFormatting sqref="C20:G20">
    <cfRule type="cellIs" dxfId="31" priority="32" operator="equal">
      <formula>$AL20</formula>
    </cfRule>
  </conditionalFormatting>
  <conditionalFormatting sqref="C26:G26">
    <cfRule type="cellIs" dxfId="30" priority="31" operator="equal">
      <formula>$AL26</formula>
    </cfRule>
  </conditionalFormatting>
  <conditionalFormatting sqref="AH92:AJ92">
    <cfRule type="cellIs" dxfId="29" priority="1" operator="equal">
      <formula>$AL92</formula>
    </cfRule>
  </conditionalFormatting>
  <conditionalFormatting sqref="C38:G38">
    <cfRule type="cellIs" dxfId="28" priority="30" operator="equal">
      <formula>$AL38</formula>
    </cfRule>
  </conditionalFormatting>
  <conditionalFormatting sqref="C44:G44">
    <cfRule type="cellIs" dxfId="27" priority="29" operator="equal">
      <formula>$AL44</formula>
    </cfRule>
  </conditionalFormatting>
  <conditionalFormatting sqref="C50:G50">
    <cfRule type="cellIs" dxfId="26" priority="28" operator="equal">
      <formula>$AL50</formula>
    </cfRule>
  </conditionalFormatting>
  <conditionalFormatting sqref="C56:G56">
    <cfRule type="cellIs" dxfId="25" priority="27" operator="equal">
      <formula>$AL56</formula>
    </cfRule>
  </conditionalFormatting>
  <conditionalFormatting sqref="C62:G62">
    <cfRule type="cellIs" dxfId="24" priority="26" operator="equal">
      <formula>$AL62</formula>
    </cfRule>
  </conditionalFormatting>
  <conditionalFormatting sqref="C68:G68">
    <cfRule type="cellIs" dxfId="23" priority="25" operator="equal">
      <formula>$AL68</formula>
    </cfRule>
  </conditionalFormatting>
  <conditionalFormatting sqref="C74:G74">
    <cfRule type="cellIs" dxfId="22" priority="24" operator="equal">
      <formula>$AL74</formula>
    </cfRule>
  </conditionalFormatting>
  <conditionalFormatting sqref="C92:G92">
    <cfRule type="cellIs" dxfId="21" priority="23" operator="equal">
      <formula>$AL92</formula>
    </cfRule>
  </conditionalFormatting>
  <conditionalFormatting sqref="H20:J20">
    <cfRule type="cellIs" dxfId="20" priority="22" operator="equal">
      <formula>$AL20</formula>
    </cfRule>
  </conditionalFormatting>
  <conditionalFormatting sqref="H50:J50">
    <cfRule type="cellIs" dxfId="19" priority="21" operator="equal">
      <formula>$AL50</formula>
    </cfRule>
  </conditionalFormatting>
  <conditionalFormatting sqref="H26:J26">
    <cfRule type="cellIs" dxfId="18" priority="20" operator="equal">
      <formula>$AL26</formula>
    </cfRule>
  </conditionalFormatting>
  <conditionalFormatting sqref="G80:K80">
    <cfRule type="cellIs" dxfId="17" priority="19" operator="equal">
      <formula>$AL80</formula>
    </cfRule>
  </conditionalFormatting>
  <conditionalFormatting sqref="G86:K86">
    <cfRule type="cellIs" dxfId="16" priority="18" operator="equal">
      <formula>$AL86</formula>
    </cfRule>
  </conditionalFormatting>
  <conditionalFormatting sqref="H38:J38">
    <cfRule type="cellIs" dxfId="15" priority="17" operator="equal">
      <formula>$AL38</formula>
    </cfRule>
  </conditionalFormatting>
  <conditionalFormatting sqref="H44:J44">
    <cfRule type="cellIs" dxfId="14" priority="16" operator="equal">
      <formula>$AL44</formula>
    </cfRule>
  </conditionalFormatting>
  <conditionalFormatting sqref="H56:J56">
    <cfRule type="cellIs" dxfId="13" priority="15" operator="equal">
      <formula>$AL56</formula>
    </cfRule>
  </conditionalFormatting>
  <conditionalFormatting sqref="H62:J62">
    <cfRule type="cellIs" dxfId="12" priority="14" operator="equal">
      <formula>$AL62</formula>
    </cfRule>
  </conditionalFormatting>
  <conditionalFormatting sqref="H68:J68">
    <cfRule type="cellIs" dxfId="11" priority="13" operator="equal">
      <formula>$AL68</formula>
    </cfRule>
  </conditionalFormatting>
  <conditionalFormatting sqref="H74:J74">
    <cfRule type="cellIs" dxfId="10" priority="12" operator="equal">
      <formula>$AL74</formula>
    </cfRule>
  </conditionalFormatting>
  <conditionalFormatting sqref="H92:J92">
    <cfRule type="cellIs" dxfId="9" priority="11" operator="equal">
      <formula>$AL92</formula>
    </cfRule>
  </conditionalFormatting>
  <conditionalFormatting sqref="V26:W26">
    <cfRule type="cellIs" dxfId="8" priority="10" operator="equal">
      <formula>$AL26</formula>
    </cfRule>
  </conditionalFormatting>
  <conditionalFormatting sqref="AA20:AJ20">
    <cfRule type="cellIs" dxfId="7" priority="9" operator="equal">
      <formula>$AL20</formula>
    </cfRule>
  </conditionalFormatting>
  <conditionalFormatting sqref="S44:AJ44">
    <cfRule type="cellIs" dxfId="6" priority="8" operator="equal">
      <formula>$AL44</formula>
    </cfRule>
  </conditionalFormatting>
  <conditionalFormatting sqref="S56:AJ56">
    <cfRule type="cellIs" dxfId="5" priority="7" operator="equal">
      <formula>$AL56</formula>
    </cfRule>
  </conditionalFormatting>
  <conditionalFormatting sqref="S62:AJ62">
    <cfRule type="cellIs" dxfId="4" priority="6" operator="equal">
      <formula>$AL62</formula>
    </cfRule>
  </conditionalFormatting>
  <conditionalFormatting sqref="S74:AJ74">
    <cfRule type="cellIs" dxfId="3" priority="5" operator="equal">
      <formula>$AL74</formula>
    </cfRule>
  </conditionalFormatting>
  <conditionalFormatting sqref="Q86:AA86">
    <cfRule type="cellIs" dxfId="2" priority="4" operator="equal">
      <formula>$AL86</formula>
    </cfRule>
  </conditionalFormatting>
  <conditionalFormatting sqref="AD92:AF92">
    <cfRule type="cellIs" dxfId="1" priority="3" operator="equal">
      <formula>$AL92</formula>
    </cfRule>
  </conditionalFormatting>
  <conditionalFormatting sqref="V92:AA92">
    <cfRule type="cellIs" dxfId="0" priority="2" operator="equal">
      <formula>$AL92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P NJ&gt;OM</vt:lpstr>
      <vt:lpstr>P OM&gt;NJ</vt:lpstr>
      <vt:lpstr>'P NJ&gt;OM'!Obszar_wydruku</vt:lpstr>
      <vt:lpstr>'P OM&gt;NJ'!Obszar_wydruku</vt:lpstr>
      <vt:lpstr>'P NJ&gt;OM'!Tytuły_wydruku</vt:lpstr>
      <vt:lpstr>'P OM&gt;NJ'!Tytuły_wydruku</vt:lpstr>
    </vt:vector>
  </TitlesOfParts>
  <Company>Organizacja Przewozów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Gromadzki</dc:creator>
  <cp:lastModifiedBy>Marcin Gromadzki</cp:lastModifiedBy>
  <cp:lastPrinted>2016-11-28T21:46:40Z</cp:lastPrinted>
  <dcterms:created xsi:type="dcterms:W3CDTF">2002-10-09T15:00:26Z</dcterms:created>
  <dcterms:modified xsi:type="dcterms:W3CDTF">2016-12-11T22:34:57Z</dcterms:modified>
</cp:coreProperties>
</file>