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80" windowHeight="8835" activeTab="1"/>
  </bookViews>
  <sheets>
    <sheet name="P Mor&gt;I" sheetId="2" r:id="rId1"/>
    <sheet name="P I&gt;Mor" sheetId="3" r:id="rId2"/>
    <sheet name="S Mor&gt;I" sheetId="6" r:id="rId3"/>
    <sheet name="S I&gt;Mor" sheetId="4" r:id="rId4"/>
    <sheet name="N Mor&gt;I" sheetId="7" r:id="rId5"/>
    <sheet name="N I&gt;Mor" sheetId="5" r:id="rId6"/>
  </sheets>
  <definedNames>
    <definedName name="_xlnm.Print_Area" localSheetId="5">'N I&gt;Mor'!$A$1:$AR$115</definedName>
    <definedName name="_xlnm.Print_Area" localSheetId="4">'N Mor&gt;I'!$A$1:$AN$115</definedName>
    <definedName name="_xlnm.Print_Area" localSheetId="1">'P I&gt;Mor'!$A$1:$V$97</definedName>
    <definedName name="_xlnm.Print_Area" localSheetId="0">'P Mor&gt;I'!$A$1:$V$109</definedName>
    <definedName name="_xlnm.Print_Area" localSheetId="3">'S I&gt;Mor'!$A$1:$AR$115</definedName>
    <definedName name="_xlnm.Print_Area" localSheetId="2">'S Mor&gt;I'!$A$1:$AN$115</definedName>
    <definedName name="_xlnm.Print_Titles" localSheetId="5">'N I&gt;Mor'!$1:$5</definedName>
    <definedName name="_xlnm.Print_Titles" localSheetId="4">'N Mor&gt;I'!$1:$5</definedName>
    <definedName name="_xlnm.Print_Titles" localSheetId="1">'P I&gt;Mor'!$1:$5</definedName>
    <definedName name="_xlnm.Print_Titles" localSheetId="0">'P Mor&gt;I'!$1:$5</definedName>
    <definedName name="_xlnm.Print_Titles" localSheetId="3">'S I&gt;Mor'!$1:$5</definedName>
    <definedName name="_xlnm.Print_Titles" localSheetId="2">'S Mor&gt;I'!$1:$5</definedName>
  </definedNames>
  <calcPr calcId="144525"/>
</workbook>
</file>

<file path=xl/calcChain.xml><?xml version="1.0" encoding="utf-8"?>
<calcChain xmlns="http://schemas.openxmlformats.org/spreadsheetml/2006/main">
  <c r="AU115" i="5" l="1"/>
  <c r="AU114" i="5"/>
  <c r="AU113" i="5"/>
  <c r="AU112" i="5"/>
  <c r="AU111" i="5"/>
  <c r="AU110" i="5"/>
  <c r="AU109" i="5"/>
  <c r="AU108" i="5"/>
  <c r="AU107" i="5"/>
  <c r="AU106" i="5"/>
  <c r="AU105" i="5"/>
  <c r="AU104" i="5"/>
  <c r="AU103" i="5"/>
  <c r="AU102" i="5"/>
  <c r="AU101" i="5"/>
  <c r="AU100" i="5"/>
  <c r="AU99" i="5"/>
  <c r="AU98" i="5"/>
  <c r="AU97" i="5"/>
  <c r="AU96" i="5"/>
  <c r="AU95" i="5"/>
  <c r="AU94" i="5"/>
  <c r="AU93" i="5"/>
  <c r="AU92" i="5"/>
  <c r="AU91" i="5"/>
  <c r="AU90" i="5"/>
  <c r="AU89" i="5"/>
  <c r="AU88" i="5"/>
  <c r="AU87" i="5"/>
  <c r="AU86" i="5"/>
  <c r="AU85" i="5"/>
  <c r="AU84" i="5"/>
  <c r="AU83" i="5"/>
  <c r="AU82" i="5"/>
  <c r="AU81" i="5"/>
  <c r="AU80" i="5"/>
  <c r="AU79" i="5"/>
  <c r="AU78" i="5"/>
  <c r="AU77" i="5"/>
  <c r="AU76" i="5"/>
  <c r="AU75" i="5"/>
  <c r="AU74" i="5"/>
  <c r="AU73" i="5"/>
  <c r="AU72" i="5"/>
  <c r="AU71" i="5"/>
  <c r="AU70" i="5"/>
  <c r="AU69" i="5"/>
  <c r="AU68" i="5"/>
  <c r="AU67" i="5"/>
  <c r="AU66" i="5"/>
  <c r="AU65" i="5"/>
  <c r="AU64" i="5"/>
  <c r="AU63" i="5"/>
  <c r="AU62" i="5"/>
  <c r="AU61" i="5"/>
  <c r="AU60" i="5"/>
  <c r="AU59" i="5"/>
  <c r="AU58" i="5"/>
  <c r="AU57" i="5"/>
  <c r="AU56" i="5"/>
  <c r="AU55" i="5"/>
  <c r="AU54" i="5"/>
  <c r="AU53" i="5"/>
  <c r="AU52" i="5"/>
  <c r="AU51" i="5"/>
  <c r="AU50" i="5"/>
  <c r="AU49" i="5"/>
  <c r="AU48" i="5"/>
  <c r="AU47" i="5"/>
  <c r="AU46" i="5"/>
  <c r="AU45" i="5"/>
  <c r="AU44" i="5"/>
  <c r="AU43" i="5"/>
  <c r="AU42" i="5"/>
  <c r="AU41" i="5"/>
  <c r="AU40" i="5"/>
  <c r="AU39" i="5"/>
  <c r="AU38" i="5"/>
  <c r="AU37" i="5"/>
  <c r="AU36" i="5"/>
  <c r="AU35" i="5"/>
  <c r="AU34" i="5"/>
  <c r="AU33" i="5"/>
  <c r="AU32" i="5"/>
  <c r="AU31" i="5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AU11" i="5"/>
  <c r="AU10" i="5"/>
  <c r="AU9" i="5"/>
  <c r="AU8" i="5"/>
  <c r="AU116" i="5" s="1"/>
  <c r="AU7" i="5"/>
  <c r="AU6" i="5"/>
  <c r="AU116" i="4"/>
  <c r="AU114" i="4"/>
  <c r="AU115" i="4"/>
  <c r="AU110" i="4"/>
  <c r="AU36" i="4"/>
  <c r="AU37" i="4"/>
  <c r="AU38" i="4"/>
  <c r="AU39" i="4"/>
  <c r="AU40" i="4"/>
  <c r="AU41" i="4"/>
  <c r="AU42" i="4"/>
  <c r="AU43" i="4"/>
  <c r="AU44" i="4"/>
  <c r="AU45" i="4"/>
  <c r="AU46" i="4"/>
  <c r="AU47" i="4"/>
  <c r="AU48" i="4"/>
  <c r="AU49" i="4"/>
  <c r="AU50" i="4"/>
  <c r="AU51" i="4"/>
  <c r="AU52" i="4"/>
  <c r="AU53" i="4"/>
  <c r="AU54" i="4"/>
  <c r="AU55" i="4"/>
  <c r="AU56" i="4"/>
  <c r="AU57" i="4"/>
  <c r="AU58" i="4"/>
  <c r="AU59" i="4"/>
  <c r="AU60" i="4"/>
  <c r="AU61" i="4"/>
  <c r="AU62" i="4"/>
  <c r="AU63" i="4"/>
  <c r="AU64" i="4"/>
  <c r="AU65" i="4"/>
  <c r="AU66" i="4"/>
  <c r="AU67" i="4"/>
  <c r="AU68" i="4"/>
  <c r="AU69" i="4"/>
  <c r="AU70" i="4"/>
  <c r="AU71" i="4"/>
  <c r="AU72" i="4"/>
  <c r="AU73" i="4"/>
  <c r="AU74" i="4"/>
  <c r="AU75" i="4"/>
  <c r="AU76" i="4"/>
  <c r="AU77" i="4"/>
  <c r="AU78" i="4"/>
  <c r="AU79" i="4"/>
  <c r="AU80" i="4"/>
  <c r="AU81" i="4"/>
  <c r="AU82" i="4"/>
  <c r="AU83" i="4"/>
  <c r="AU84" i="4"/>
  <c r="AU85" i="4"/>
  <c r="AU86" i="4"/>
  <c r="AU87" i="4"/>
  <c r="AU88" i="4"/>
  <c r="AU89" i="4"/>
  <c r="AU90" i="4"/>
  <c r="AU91" i="4"/>
  <c r="AU92" i="4"/>
  <c r="AU93" i="4"/>
  <c r="AU94" i="4"/>
  <c r="AU95" i="4"/>
  <c r="AU96" i="4"/>
  <c r="AU97" i="4"/>
  <c r="AU98" i="4"/>
  <c r="AU99" i="4"/>
  <c r="AU100" i="4"/>
  <c r="AU101" i="4"/>
  <c r="AU102" i="4"/>
  <c r="AU103" i="4"/>
  <c r="AU104" i="4"/>
  <c r="AU105" i="4"/>
  <c r="AU106" i="4"/>
  <c r="AU107" i="4"/>
  <c r="AU108" i="4"/>
  <c r="AU109" i="4"/>
  <c r="AU111" i="4"/>
  <c r="AU112" i="4"/>
  <c r="AU113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6" i="4"/>
  <c r="AQ115" i="7"/>
  <c r="AQ114" i="7"/>
  <c r="AQ113" i="7"/>
  <c r="AQ112" i="7"/>
  <c r="AQ111" i="7"/>
  <c r="AQ110" i="7"/>
  <c r="AQ109" i="7"/>
  <c r="AQ108" i="7"/>
  <c r="AQ107" i="7"/>
  <c r="AQ106" i="7"/>
  <c r="AQ105" i="7"/>
  <c r="AQ104" i="7"/>
  <c r="AQ103" i="7"/>
  <c r="AQ102" i="7"/>
  <c r="AQ101" i="7"/>
  <c r="AQ100" i="7"/>
  <c r="AQ99" i="7"/>
  <c r="AQ98" i="7"/>
  <c r="AQ97" i="7"/>
  <c r="AQ96" i="7"/>
  <c r="AQ95" i="7"/>
  <c r="AQ94" i="7"/>
  <c r="AQ93" i="7"/>
  <c r="AQ92" i="7"/>
  <c r="AQ91" i="7"/>
  <c r="AQ90" i="7"/>
  <c r="AQ89" i="7"/>
  <c r="AQ88" i="7"/>
  <c r="AQ87" i="7"/>
  <c r="AQ86" i="7"/>
  <c r="AQ85" i="7"/>
  <c r="AQ84" i="7"/>
  <c r="AQ83" i="7"/>
  <c r="AQ82" i="7"/>
  <c r="AQ81" i="7"/>
  <c r="AQ80" i="7"/>
  <c r="AQ79" i="7"/>
  <c r="AQ78" i="7"/>
  <c r="AQ77" i="7"/>
  <c r="AQ76" i="7"/>
  <c r="AQ75" i="7"/>
  <c r="AQ74" i="7"/>
  <c r="AQ73" i="7"/>
  <c r="AQ72" i="7"/>
  <c r="AQ71" i="7"/>
  <c r="AQ70" i="7"/>
  <c r="AQ69" i="7"/>
  <c r="AQ68" i="7"/>
  <c r="AQ67" i="7"/>
  <c r="AQ66" i="7"/>
  <c r="AQ65" i="7"/>
  <c r="AQ64" i="7"/>
  <c r="AQ63" i="7"/>
  <c r="AQ62" i="7"/>
  <c r="AQ61" i="7"/>
  <c r="AQ60" i="7"/>
  <c r="AQ59" i="7"/>
  <c r="AQ58" i="7"/>
  <c r="AQ57" i="7"/>
  <c r="AQ56" i="7"/>
  <c r="AQ55" i="7"/>
  <c r="AQ54" i="7"/>
  <c r="AQ53" i="7"/>
  <c r="AQ52" i="7"/>
  <c r="AQ51" i="7"/>
  <c r="AQ50" i="7"/>
  <c r="AQ49" i="7"/>
  <c r="AQ48" i="7"/>
  <c r="AQ47" i="7"/>
  <c r="AQ46" i="7"/>
  <c r="AQ45" i="7"/>
  <c r="AQ44" i="7"/>
  <c r="AQ43" i="7"/>
  <c r="AQ42" i="7"/>
  <c r="AQ41" i="7"/>
  <c r="AQ40" i="7"/>
  <c r="AQ39" i="7"/>
  <c r="AQ38" i="7"/>
  <c r="AQ37" i="7"/>
  <c r="AQ36" i="7"/>
  <c r="AQ35" i="7"/>
  <c r="AQ34" i="7"/>
  <c r="AQ33" i="7"/>
  <c r="AQ32" i="7"/>
  <c r="AQ31" i="7"/>
  <c r="AQ30" i="7"/>
  <c r="AQ29" i="7"/>
  <c r="AQ28" i="7"/>
  <c r="AQ27" i="7"/>
  <c r="AQ26" i="7"/>
  <c r="AQ25" i="7"/>
  <c r="AQ24" i="7"/>
  <c r="AQ23" i="7"/>
  <c r="AQ22" i="7"/>
  <c r="AQ21" i="7"/>
  <c r="AQ20" i="7"/>
  <c r="AQ19" i="7"/>
  <c r="AQ18" i="7"/>
  <c r="AQ17" i="7"/>
  <c r="AQ16" i="7"/>
  <c r="AQ15" i="7"/>
  <c r="AQ14" i="7"/>
  <c r="AQ13" i="7"/>
  <c r="AQ12" i="7"/>
  <c r="AQ11" i="7"/>
  <c r="AQ10" i="7"/>
  <c r="AQ9" i="7"/>
  <c r="AQ8" i="7"/>
  <c r="AQ116" i="7" s="1"/>
  <c r="AQ7" i="7"/>
  <c r="AQ6" i="7"/>
  <c r="AQ9" i="6"/>
  <c r="AQ10" i="6"/>
  <c r="AQ11" i="6"/>
  <c r="AQ12" i="6"/>
  <c r="AQ13" i="6"/>
  <c r="AQ14" i="6"/>
  <c r="AQ15" i="6"/>
  <c r="AQ16" i="6"/>
  <c r="AQ17" i="6"/>
  <c r="AQ18" i="6"/>
  <c r="AQ19" i="6"/>
  <c r="AQ20" i="6"/>
  <c r="AQ21" i="6"/>
  <c r="AQ22" i="6"/>
  <c r="AQ23" i="6"/>
  <c r="AQ24" i="6"/>
  <c r="AQ25" i="6"/>
  <c r="AQ26" i="6"/>
  <c r="AQ27" i="6"/>
  <c r="AQ28" i="6"/>
  <c r="AQ29" i="6"/>
  <c r="AQ30" i="6"/>
  <c r="AQ31" i="6"/>
  <c r="AQ32" i="6"/>
  <c r="AQ33" i="6"/>
  <c r="AQ34" i="6"/>
  <c r="AQ35" i="6"/>
  <c r="AQ36" i="6"/>
  <c r="AQ37" i="6"/>
  <c r="AQ38" i="6"/>
  <c r="AQ39" i="6"/>
  <c r="AQ40" i="6"/>
  <c r="AQ41" i="6"/>
  <c r="AQ42" i="6"/>
  <c r="AQ43" i="6"/>
  <c r="AQ44" i="6"/>
  <c r="AQ45" i="6"/>
  <c r="AQ46" i="6"/>
  <c r="AQ47" i="6"/>
  <c r="AQ48" i="6"/>
  <c r="AQ49" i="6"/>
  <c r="AQ50" i="6"/>
  <c r="AQ51" i="6"/>
  <c r="AQ52" i="6"/>
  <c r="AQ53" i="6"/>
  <c r="AQ54" i="6"/>
  <c r="AQ55" i="6"/>
  <c r="AQ56" i="6"/>
  <c r="AQ57" i="6"/>
  <c r="AQ58" i="6"/>
  <c r="AQ59" i="6"/>
  <c r="AQ60" i="6"/>
  <c r="AQ61" i="6"/>
  <c r="AQ62" i="6"/>
  <c r="AQ63" i="6"/>
  <c r="AQ64" i="6"/>
  <c r="AQ65" i="6"/>
  <c r="AQ66" i="6"/>
  <c r="AQ67" i="6"/>
  <c r="AQ68" i="6"/>
  <c r="AQ69" i="6"/>
  <c r="AQ70" i="6"/>
  <c r="AQ71" i="6"/>
  <c r="AQ72" i="6"/>
  <c r="AQ73" i="6"/>
  <c r="AQ74" i="6"/>
  <c r="AQ75" i="6"/>
  <c r="AQ76" i="6"/>
  <c r="AQ77" i="6"/>
  <c r="AQ78" i="6"/>
  <c r="AQ79" i="6"/>
  <c r="AQ80" i="6"/>
  <c r="AQ81" i="6"/>
  <c r="AQ82" i="6"/>
  <c r="AQ83" i="6"/>
  <c r="AQ84" i="6"/>
  <c r="AQ85" i="6"/>
  <c r="AQ86" i="6"/>
  <c r="AQ87" i="6"/>
  <c r="AQ88" i="6"/>
  <c r="AQ89" i="6"/>
  <c r="AQ90" i="6"/>
  <c r="AQ91" i="6"/>
  <c r="AQ92" i="6"/>
  <c r="AQ93" i="6"/>
  <c r="AQ94" i="6"/>
  <c r="AQ95" i="6"/>
  <c r="AQ96" i="6"/>
  <c r="AQ97" i="6"/>
  <c r="AQ98" i="6"/>
  <c r="AQ99" i="6"/>
  <c r="AQ100" i="6"/>
  <c r="AQ101" i="6"/>
  <c r="AQ102" i="6"/>
  <c r="AQ103" i="6"/>
  <c r="AQ104" i="6"/>
  <c r="AQ105" i="6"/>
  <c r="AQ106" i="6"/>
  <c r="AQ107" i="6"/>
  <c r="AQ108" i="6"/>
  <c r="AQ109" i="6"/>
  <c r="AQ110" i="6"/>
  <c r="AQ111" i="6"/>
  <c r="AQ112" i="6"/>
  <c r="AQ113" i="6"/>
  <c r="AQ114" i="6"/>
  <c r="AQ115" i="6"/>
  <c r="AQ6" i="6"/>
  <c r="AQ7" i="6"/>
  <c r="AQ8" i="6"/>
  <c r="AQ116" i="6"/>
  <c r="Y98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6" i="3"/>
  <c r="Y110" i="2"/>
  <c r="Y108" i="2"/>
  <c r="Y109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6" i="2"/>
  <c r="Y7" i="2"/>
  <c r="Y8" i="2"/>
  <c r="AN7" i="7" l="1"/>
  <c r="H8" i="7"/>
  <c r="I8" i="7" s="1"/>
  <c r="AN13" i="7"/>
  <c r="C14" i="7"/>
  <c r="D14" i="7"/>
  <c r="E14" i="7" s="1"/>
  <c r="F14" i="7" s="1"/>
  <c r="G14" i="7" s="1"/>
  <c r="K14" i="7" s="1"/>
  <c r="L14" i="7" s="1"/>
  <c r="M14" i="7" s="1"/>
  <c r="N14" i="7" s="1"/>
  <c r="O14" i="7" s="1"/>
  <c r="P14" i="7" s="1"/>
  <c r="Q14" i="7" s="1"/>
  <c r="R14" i="7" s="1"/>
  <c r="X14" i="7" s="1"/>
  <c r="Y14" i="7" s="1"/>
  <c r="Z14" i="7" s="1"/>
  <c r="AA14" i="7" s="1"/>
  <c r="AB14" i="7" s="1"/>
  <c r="H14" i="7"/>
  <c r="AN19" i="7"/>
  <c r="H20" i="7"/>
  <c r="AN25" i="7"/>
  <c r="J26" i="7"/>
  <c r="K26" i="7"/>
  <c r="AN31" i="7"/>
  <c r="J32" i="7"/>
  <c r="K32" i="7"/>
  <c r="L32" i="7" s="1"/>
  <c r="M32" i="7" s="1"/>
  <c r="N32" i="7" s="1"/>
  <c r="S32" i="7" s="1"/>
  <c r="T32" i="7" s="1"/>
  <c r="AA32" i="7" s="1"/>
  <c r="AB32" i="7" s="1"/>
  <c r="AN37" i="7"/>
  <c r="C38" i="7"/>
  <c r="H38" i="7"/>
  <c r="AN43" i="7"/>
  <c r="J44" i="7"/>
  <c r="K44" i="7"/>
  <c r="AN49" i="7"/>
  <c r="H50" i="7"/>
  <c r="I50" i="7" s="1"/>
  <c r="K50" i="7" s="1"/>
  <c r="AN55" i="7"/>
  <c r="J56" i="7"/>
  <c r="K56" i="7"/>
  <c r="L56" i="7"/>
  <c r="M56" i="7"/>
  <c r="N56" i="7" s="1"/>
  <c r="AN61" i="7"/>
  <c r="H62" i="7"/>
  <c r="I62" i="7"/>
  <c r="K62" i="7" s="1"/>
  <c r="L62" i="7" s="1"/>
  <c r="M62" i="7" s="1"/>
  <c r="N62" i="7" s="1"/>
  <c r="S62" i="7" s="1"/>
  <c r="T62" i="7" s="1"/>
  <c r="U62" i="7" s="1"/>
  <c r="V62" i="7" s="1"/>
  <c r="W62" i="7" s="1"/>
  <c r="AG62" i="7" s="1"/>
  <c r="AH62" i="7" s="1"/>
  <c r="AJ62" i="7" s="1"/>
  <c r="AK62" i="7" s="1"/>
  <c r="AL62" i="7" s="1"/>
  <c r="AM62" i="7" s="1"/>
  <c r="AN67" i="7"/>
  <c r="C68" i="7"/>
  <c r="D68" i="7"/>
  <c r="E68" i="7"/>
  <c r="F68" i="7"/>
  <c r="G68" i="7" s="1"/>
  <c r="K68" i="7" s="1"/>
  <c r="L68" i="7" s="1"/>
  <c r="M68" i="7" s="1"/>
  <c r="N68" i="7" s="1"/>
  <c r="S68" i="7" s="1"/>
  <c r="T68" i="7" s="1"/>
  <c r="AA68" i="7" s="1"/>
  <c r="AB68" i="7" s="1"/>
  <c r="H68" i="7"/>
  <c r="AN73" i="7"/>
  <c r="J74" i="7"/>
  <c r="K74" i="7"/>
  <c r="L74" i="7"/>
  <c r="M74" i="7"/>
  <c r="N74" i="7" s="1"/>
  <c r="O74" i="7" s="1"/>
  <c r="P74" i="7" s="1"/>
  <c r="Q74" i="7" s="1"/>
  <c r="R74" i="7" s="1"/>
  <c r="X74" i="7" s="1"/>
  <c r="Y74" i="7" s="1"/>
  <c r="Z74" i="7" s="1"/>
  <c r="AA74" i="7" s="1"/>
  <c r="AB74" i="7" s="1"/>
  <c r="AN79" i="7"/>
  <c r="H80" i="7"/>
  <c r="I80" i="7"/>
  <c r="K80" i="7"/>
  <c r="L80" i="7"/>
  <c r="M80" i="7" s="1"/>
  <c r="N80" i="7" s="1"/>
  <c r="S80" i="7"/>
  <c r="T80" i="7" s="1"/>
  <c r="AA80" i="7" s="1"/>
  <c r="AB80" i="7" s="1"/>
  <c r="AC80" i="7" s="1"/>
  <c r="AD80" i="7" s="1"/>
  <c r="AE80" i="7" s="1"/>
  <c r="AN85" i="7"/>
  <c r="H86" i="7"/>
  <c r="I86" i="7" s="1"/>
  <c r="AN91" i="7"/>
  <c r="C92" i="7"/>
  <c r="D92" i="7"/>
  <c r="E92" i="7"/>
  <c r="F92" i="7" s="1"/>
  <c r="G92" i="7" s="1"/>
  <c r="K92" i="7" s="1"/>
  <c r="L92" i="7" s="1"/>
  <c r="M92" i="7" s="1"/>
  <c r="N92" i="7" s="1"/>
  <c r="S92" i="7" s="1"/>
  <c r="T92" i="7" s="1"/>
  <c r="AA92" i="7" s="1"/>
  <c r="AB92" i="7" s="1"/>
  <c r="H92" i="7"/>
  <c r="AN97" i="7"/>
  <c r="J98" i="7"/>
  <c r="K98" i="7"/>
  <c r="L98" i="7"/>
  <c r="M98" i="7" s="1"/>
  <c r="N98" i="7" s="1"/>
  <c r="O98" i="7"/>
  <c r="P98" i="7" s="1"/>
  <c r="Q98" i="7" s="1"/>
  <c r="R98" i="7" s="1"/>
  <c r="X98" i="7" s="1"/>
  <c r="Y98" i="7" s="1"/>
  <c r="Z98" i="7" s="1"/>
  <c r="AA98" i="7" s="1"/>
  <c r="AB98" i="7"/>
  <c r="AC98" i="7" s="1"/>
  <c r="AD98" i="7" s="1"/>
  <c r="AE98" i="7" s="1"/>
  <c r="AN103" i="7"/>
  <c r="J104" i="7"/>
  <c r="K104" i="7"/>
  <c r="L104" i="7"/>
  <c r="M104" i="7" s="1"/>
  <c r="N104" i="7" s="1"/>
  <c r="S104" i="7" s="1"/>
  <c r="T104" i="7" s="1"/>
  <c r="AA104" i="7" s="1"/>
  <c r="AB104" i="7" s="1"/>
  <c r="AC104" i="7" s="1"/>
  <c r="AD104" i="7"/>
  <c r="AE104" i="7" s="1"/>
  <c r="AN109" i="7"/>
  <c r="H110" i="7"/>
  <c r="I110" i="7"/>
  <c r="K110" i="7" s="1"/>
  <c r="L110" i="7" s="1"/>
  <c r="M110" i="7" s="1"/>
  <c r="N110" i="7" s="1"/>
  <c r="S110" i="7" s="1"/>
  <c r="T110" i="7" s="1"/>
  <c r="U110" i="7" s="1"/>
  <c r="V110" i="7" s="1"/>
  <c r="W110" i="7" s="1"/>
  <c r="AG110" i="7" s="1"/>
  <c r="D114" i="7"/>
  <c r="E114" i="7"/>
  <c r="F114" i="7"/>
  <c r="G114" i="7"/>
  <c r="I114" i="7"/>
  <c r="K114" i="7"/>
  <c r="L114" i="7"/>
  <c r="M114" i="7"/>
  <c r="N114" i="7"/>
  <c r="O114" i="7"/>
  <c r="P114" i="7"/>
  <c r="Q114" i="7"/>
  <c r="R114" i="7"/>
  <c r="S114" i="7"/>
  <c r="T114" i="7"/>
  <c r="U114" i="7"/>
  <c r="V114" i="7"/>
  <c r="W114" i="7"/>
  <c r="X114" i="7"/>
  <c r="Y114" i="7"/>
  <c r="Z114" i="7"/>
  <c r="AA114" i="7"/>
  <c r="AB114" i="7"/>
  <c r="AC114" i="7"/>
  <c r="AD114" i="7"/>
  <c r="AE114" i="7"/>
  <c r="AF114" i="7"/>
  <c r="AG114" i="7"/>
  <c r="AH114" i="7"/>
  <c r="AI114" i="7"/>
  <c r="AJ114" i="7"/>
  <c r="AK114" i="7"/>
  <c r="AL114" i="7"/>
  <c r="AM114" i="7"/>
  <c r="C115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R115" i="7"/>
  <c r="S115" i="7"/>
  <c r="T115" i="7"/>
  <c r="U115" i="7"/>
  <c r="V115" i="7"/>
  <c r="W115" i="7"/>
  <c r="X115" i="7"/>
  <c r="Y115" i="7"/>
  <c r="Z115" i="7"/>
  <c r="AA115" i="7"/>
  <c r="AB115" i="7"/>
  <c r="AC115" i="7"/>
  <c r="AD115" i="7"/>
  <c r="AG115" i="7"/>
  <c r="AH115" i="7"/>
  <c r="AJ115" i="7"/>
  <c r="AK115" i="7"/>
  <c r="AL115" i="7"/>
  <c r="AN7" i="6"/>
  <c r="H8" i="6"/>
  <c r="I8" i="6"/>
  <c r="AN13" i="6"/>
  <c r="C14" i="6"/>
  <c r="D14" i="6" s="1"/>
  <c r="E14" i="6" s="1"/>
  <c r="F14" i="6" s="1"/>
  <c r="G14" i="6"/>
  <c r="K14" i="6" s="1"/>
  <c r="L14" i="6" s="1"/>
  <c r="M14" i="6" s="1"/>
  <c r="N14" i="6" s="1"/>
  <c r="O14" i="6" s="1"/>
  <c r="P14" i="6" s="1"/>
  <c r="Q14" i="6" s="1"/>
  <c r="R14" i="6" s="1"/>
  <c r="X14" i="6" s="1"/>
  <c r="Y14" i="6" s="1"/>
  <c r="Z14" i="6" s="1"/>
  <c r="AA14" i="6" s="1"/>
  <c r="AB14" i="6" s="1"/>
  <c r="H14" i="6"/>
  <c r="AN19" i="6"/>
  <c r="H20" i="6"/>
  <c r="AN25" i="6"/>
  <c r="J26" i="6"/>
  <c r="AN31" i="6"/>
  <c r="J32" i="6"/>
  <c r="K32" i="6" s="1"/>
  <c r="L32" i="6"/>
  <c r="M32" i="6" s="1"/>
  <c r="N32" i="6" s="1"/>
  <c r="S32" i="6" s="1"/>
  <c r="T32" i="6" s="1"/>
  <c r="AA32" i="6" s="1"/>
  <c r="AB32" i="6" s="1"/>
  <c r="AN37" i="6"/>
  <c r="C38" i="6"/>
  <c r="H38" i="6"/>
  <c r="AN43" i="6"/>
  <c r="J44" i="6"/>
  <c r="AN49" i="6"/>
  <c r="H50" i="6"/>
  <c r="I50" i="6"/>
  <c r="AN55" i="6"/>
  <c r="J56" i="6"/>
  <c r="K56" i="6"/>
  <c r="L56" i="6" s="1"/>
  <c r="M56" i="6" s="1"/>
  <c r="N56" i="6" s="1"/>
  <c r="S56" i="6"/>
  <c r="T56" i="6" s="1"/>
  <c r="U56" i="6" s="1"/>
  <c r="V56" i="6" s="1"/>
  <c r="W56" i="6" s="1"/>
  <c r="AG56" i="6" s="1"/>
  <c r="AN61" i="6"/>
  <c r="H62" i="6"/>
  <c r="AN67" i="6"/>
  <c r="C68" i="6"/>
  <c r="D68" i="6"/>
  <c r="E68" i="6" s="1"/>
  <c r="H68" i="6"/>
  <c r="AN73" i="6"/>
  <c r="J74" i="6"/>
  <c r="K74" i="6"/>
  <c r="L74" i="6" s="1"/>
  <c r="AN79" i="6"/>
  <c r="H80" i="6"/>
  <c r="I80" i="6"/>
  <c r="K80" i="6" s="1"/>
  <c r="L80" i="6" s="1"/>
  <c r="M80" i="6" s="1"/>
  <c r="N80" i="6" s="1"/>
  <c r="S80" i="6" s="1"/>
  <c r="T80" i="6" s="1"/>
  <c r="AA80" i="6" s="1"/>
  <c r="AB80" i="6" s="1"/>
  <c r="AC80" i="6" s="1"/>
  <c r="AD80" i="6" s="1"/>
  <c r="AE80" i="6" s="1"/>
  <c r="AN85" i="6"/>
  <c r="H86" i="6"/>
  <c r="I86" i="6" s="1"/>
  <c r="AN91" i="6"/>
  <c r="C92" i="6"/>
  <c r="D92" i="6" s="1"/>
  <c r="E92" i="6" s="1"/>
  <c r="F92" i="6" s="1"/>
  <c r="G92" i="6" s="1"/>
  <c r="K92" i="6" s="1"/>
  <c r="L92" i="6" s="1"/>
  <c r="M92" i="6" s="1"/>
  <c r="N92" i="6" s="1"/>
  <c r="S92" i="6" s="1"/>
  <c r="T92" i="6" s="1"/>
  <c r="AA92" i="6" s="1"/>
  <c r="AB92" i="6" s="1"/>
  <c r="H92" i="6"/>
  <c r="AN97" i="6"/>
  <c r="J98" i="6"/>
  <c r="K98" i="6" s="1"/>
  <c r="L98" i="6" s="1"/>
  <c r="M98" i="6" s="1"/>
  <c r="N98" i="6"/>
  <c r="O98" i="6" s="1"/>
  <c r="P98" i="6" s="1"/>
  <c r="Q98" i="6" s="1"/>
  <c r="R98" i="6" s="1"/>
  <c r="X98" i="6" s="1"/>
  <c r="Y98" i="6" s="1"/>
  <c r="Z98" i="6" s="1"/>
  <c r="AA98" i="6"/>
  <c r="AB98" i="6" s="1"/>
  <c r="AC98" i="6" s="1"/>
  <c r="AD98" i="6" s="1"/>
  <c r="AE98" i="6" s="1"/>
  <c r="AN103" i="6"/>
  <c r="J104" i="6"/>
  <c r="K104" i="6"/>
  <c r="AN109" i="6"/>
  <c r="H110" i="6"/>
  <c r="I110" i="6"/>
  <c r="K110" i="6" s="1"/>
  <c r="L110" i="6"/>
  <c r="M110" i="6" s="1"/>
  <c r="N110" i="6" s="1"/>
  <c r="S110" i="6" s="1"/>
  <c r="T110" i="6" s="1"/>
  <c r="U110" i="6" s="1"/>
  <c r="V110" i="6" s="1"/>
  <c r="W110" i="6" s="1"/>
  <c r="AG110" i="6" s="1"/>
  <c r="D114" i="6"/>
  <c r="E114" i="6"/>
  <c r="F114" i="6"/>
  <c r="G114" i="6"/>
  <c r="I114" i="6"/>
  <c r="K114" i="6"/>
  <c r="L114" i="6"/>
  <c r="M114" i="6"/>
  <c r="N114" i="6"/>
  <c r="O114" i="6"/>
  <c r="P114" i="6"/>
  <c r="Q114" i="6"/>
  <c r="R114" i="6"/>
  <c r="S114" i="6"/>
  <c r="T114" i="6"/>
  <c r="U114" i="6"/>
  <c r="V114" i="6"/>
  <c r="W114" i="6"/>
  <c r="X114" i="6"/>
  <c r="Y114" i="6"/>
  <c r="Z114" i="6"/>
  <c r="AA114" i="6"/>
  <c r="AB114" i="6"/>
  <c r="AC114" i="6"/>
  <c r="AD114" i="6"/>
  <c r="AE114" i="6"/>
  <c r="AF114" i="6"/>
  <c r="AG114" i="6"/>
  <c r="AH114" i="6"/>
  <c r="AI114" i="6"/>
  <c r="AJ114" i="6"/>
  <c r="AK114" i="6"/>
  <c r="AL114" i="6"/>
  <c r="AM114" i="6"/>
  <c r="C115" i="6"/>
  <c r="D115" i="6"/>
  <c r="E115" i="6"/>
  <c r="F115" i="6"/>
  <c r="G115" i="6"/>
  <c r="H115" i="6"/>
  <c r="I115" i="6"/>
  <c r="J115" i="6"/>
  <c r="K115" i="6"/>
  <c r="L115" i="6"/>
  <c r="M115" i="6"/>
  <c r="N115" i="6"/>
  <c r="O115" i="6"/>
  <c r="P115" i="6"/>
  <c r="Q115" i="6"/>
  <c r="R115" i="6"/>
  <c r="S115" i="6"/>
  <c r="T115" i="6"/>
  <c r="U115" i="6"/>
  <c r="V115" i="6"/>
  <c r="W115" i="6"/>
  <c r="X115" i="6"/>
  <c r="Y115" i="6"/>
  <c r="Z115" i="6"/>
  <c r="AA115" i="6"/>
  <c r="AB115" i="6"/>
  <c r="AC115" i="6"/>
  <c r="AD115" i="6"/>
  <c r="AH115" i="6"/>
  <c r="AJ115" i="6"/>
  <c r="AK115" i="6"/>
  <c r="AL115" i="6"/>
  <c r="AR7" i="5"/>
  <c r="C8" i="5"/>
  <c r="H8" i="5"/>
  <c r="AR13" i="5"/>
  <c r="C14" i="5"/>
  <c r="H14" i="5"/>
  <c r="M14" i="5"/>
  <c r="AR19" i="5"/>
  <c r="V20" i="5"/>
  <c r="AR25" i="5"/>
  <c r="C26" i="5"/>
  <c r="F26" i="5"/>
  <c r="AR31" i="5"/>
  <c r="T32" i="5"/>
  <c r="U32" i="5"/>
  <c r="AR37" i="5"/>
  <c r="V38" i="5"/>
  <c r="W38" i="5"/>
  <c r="X38" i="5" s="1"/>
  <c r="Y38" i="5" s="1"/>
  <c r="Z38" i="5" s="1"/>
  <c r="AA38" i="5" s="1"/>
  <c r="AB38" i="5" s="1"/>
  <c r="AC38" i="5"/>
  <c r="AD38" i="5" s="1"/>
  <c r="AE38" i="5" s="1"/>
  <c r="AF38" i="5" s="1"/>
  <c r="AG38" i="5" s="1"/>
  <c r="AJ38" i="5" s="1"/>
  <c r="AM38" i="5" s="1"/>
  <c r="AN38" i="5" s="1"/>
  <c r="AO38" i="5"/>
  <c r="AP38" i="5" s="1"/>
  <c r="AQ38" i="5" s="1"/>
  <c r="AR43" i="5"/>
  <c r="C44" i="5"/>
  <c r="D44" i="5"/>
  <c r="E44" i="5" s="1"/>
  <c r="AR49" i="5"/>
  <c r="C50" i="5"/>
  <c r="F50" i="5"/>
  <c r="AR55" i="5"/>
  <c r="T56" i="5"/>
  <c r="U56" i="5" s="1"/>
  <c r="V56" i="5" s="1"/>
  <c r="W56" i="5" s="1"/>
  <c r="X56" i="5" s="1"/>
  <c r="Y56" i="5"/>
  <c r="Z56" i="5" s="1"/>
  <c r="AA56" i="5" s="1"/>
  <c r="AB56" i="5" s="1"/>
  <c r="AC56" i="5" s="1"/>
  <c r="AD56" i="5" s="1"/>
  <c r="AE56" i="5" s="1"/>
  <c r="AF56" i="5" s="1"/>
  <c r="AG56" i="5" s="1"/>
  <c r="AH56" i="5" s="1"/>
  <c r="AI56" i="5" s="1"/>
  <c r="AR61" i="5"/>
  <c r="C62" i="5"/>
  <c r="H62" i="5"/>
  <c r="I62" i="5" s="1"/>
  <c r="J62" i="5" s="1"/>
  <c r="K62" i="5" s="1"/>
  <c r="L62" i="5" s="1"/>
  <c r="AD62" i="5" s="1"/>
  <c r="AE62" i="5" s="1"/>
  <c r="AF62" i="5" s="1"/>
  <c r="AG62" i="5" s="1"/>
  <c r="AJ62" i="5" s="1"/>
  <c r="AK62" i="5" s="1"/>
  <c r="AL62" i="5" s="1"/>
  <c r="AR67" i="5"/>
  <c r="C68" i="5"/>
  <c r="D68" i="5" s="1"/>
  <c r="E68" i="5" s="1"/>
  <c r="F68" i="5" s="1"/>
  <c r="G68" i="5"/>
  <c r="H68" i="5" s="1"/>
  <c r="M68" i="5" s="1"/>
  <c r="N68" i="5" s="1"/>
  <c r="O68" i="5" s="1"/>
  <c r="P68" i="5" s="1"/>
  <c r="Q68" i="5" s="1"/>
  <c r="R68" i="5" s="1"/>
  <c r="S68" i="5" s="1"/>
  <c r="T68" i="5" s="1"/>
  <c r="U68" i="5" s="1"/>
  <c r="V68" i="5" s="1"/>
  <c r="W68" i="5" s="1"/>
  <c r="AC68" i="5" s="1"/>
  <c r="AD68" i="5" s="1"/>
  <c r="AE68" i="5" s="1"/>
  <c r="AF68" i="5" s="1"/>
  <c r="AG68" i="5" s="1"/>
  <c r="AJ68" i="5" s="1"/>
  <c r="AM68" i="5" s="1"/>
  <c r="AN68" i="5" s="1"/>
  <c r="AO68" i="5" s="1"/>
  <c r="AP68" i="5" s="1"/>
  <c r="AQ68" i="5" s="1"/>
  <c r="AR73" i="5"/>
  <c r="V74" i="5"/>
  <c r="W74" i="5" s="1"/>
  <c r="X74" i="5" s="1"/>
  <c r="Y74" i="5" s="1"/>
  <c r="Z74" i="5" s="1"/>
  <c r="AA74" i="5" s="1"/>
  <c r="AB74" i="5" s="1"/>
  <c r="AC74" i="5" s="1"/>
  <c r="AD74" i="5" s="1"/>
  <c r="AE74" i="5" s="1"/>
  <c r="AF74" i="5" s="1"/>
  <c r="AG74" i="5" s="1"/>
  <c r="AH74" i="5" s="1"/>
  <c r="AI74" i="5" s="1"/>
  <c r="AR79" i="5"/>
  <c r="V80" i="5"/>
  <c r="W80" i="5" s="1"/>
  <c r="X80" i="5" s="1"/>
  <c r="Y80" i="5" s="1"/>
  <c r="Z80" i="5" s="1"/>
  <c r="AA80" i="5" s="1"/>
  <c r="AB80" i="5" s="1"/>
  <c r="AC80" i="5" s="1"/>
  <c r="AD80" i="5" s="1"/>
  <c r="AE80" i="5" s="1"/>
  <c r="AF80" i="5" s="1"/>
  <c r="AG80" i="5" s="1"/>
  <c r="AJ80" i="5" s="1"/>
  <c r="AK80" i="5" s="1"/>
  <c r="AL80" i="5" s="1"/>
  <c r="AR85" i="5"/>
  <c r="T86" i="5"/>
  <c r="U86" i="5" s="1"/>
  <c r="V86" i="5" s="1"/>
  <c r="W86" i="5" s="1"/>
  <c r="X86" i="5" s="1"/>
  <c r="Y86" i="5" s="1"/>
  <c r="Z86" i="5" s="1"/>
  <c r="AA86" i="5" s="1"/>
  <c r="AB86" i="5" s="1"/>
  <c r="AC86" i="5" s="1"/>
  <c r="AD86" i="5" s="1"/>
  <c r="AE86" i="5" s="1"/>
  <c r="AF86" i="5" s="1"/>
  <c r="AG86" i="5" s="1"/>
  <c r="AJ86" i="5" s="1"/>
  <c r="AK86" i="5" s="1"/>
  <c r="AL86" i="5" s="1"/>
  <c r="AR91" i="5"/>
  <c r="C92" i="5"/>
  <c r="D92" i="5"/>
  <c r="E92" i="5" s="1"/>
  <c r="F92" i="5" s="1"/>
  <c r="G92" i="5" s="1"/>
  <c r="H92" i="5" s="1"/>
  <c r="M92" i="5" s="1"/>
  <c r="N92" i="5" s="1"/>
  <c r="O92" i="5" s="1"/>
  <c r="P92" i="5" s="1"/>
  <c r="Q92" i="5" s="1"/>
  <c r="W92" i="5" s="1"/>
  <c r="AC92" i="5" s="1"/>
  <c r="AD92" i="5" s="1"/>
  <c r="AE92" i="5" s="1"/>
  <c r="AF92" i="5" s="1"/>
  <c r="AG92" i="5" s="1"/>
  <c r="AJ92" i="5" s="1"/>
  <c r="AM92" i="5" s="1"/>
  <c r="AN92" i="5" s="1"/>
  <c r="AO92" i="5" s="1"/>
  <c r="AP92" i="5" s="1"/>
  <c r="AQ92" i="5" s="1"/>
  <c r="AR97" i="5"/>
  <c r="V98" i="5"/>
  <c r="AR103" i="5"/>
  <c r="T104" i="5"/>
  <c r="U104" i="5" s="1"/>
  <c r="AR109" i="5"/>
  <c r="T110" i="5"/>
  <c r="U110" i="5" s="1"/>
  <c r="V110" i="5" s="1"/>
  <c r="W110" i="5" s="1"/>
  <c r="X110" i="5" s="1"/>
  <c r="Y110" i="5" s="1"/>
  <c r="Z110" i="5" s="1"/>
  <c r="AA110" i="5" s="1"/>
  <c r="AB110" i="5" s="1"/>
  <c r="AC110" i="5" s="1"/>
  <c r="AD110" i="5" s="1"/>
  <c r="AE110" i="5" s="1"/>
  <c r="AF110" i="5" s="1"/>
  <c r="AG110" i="5" s="1"/>
  <c r="AJ110" i="5" s="1"/>
  <c r="AK110" i="5" s="1"/>
  <c r="AL110" i="5" s="1"/>
  <c r="D114" i="5"/>
  <c r="E114" i="5"/>
  <c r="F114" i="5"/>
  <c r="G114" i="5"/>
  <c r="AR114" i="5" s="1"/>
  <c r="H114" i="5"/>
  <c r="I114" i="5"/>
  <c r="J114" i="5"/>
  <c r="K114" i="5"/>
  <c r="L114" i="5"/>
  <c r="M114" i="5"/>
  <c r="N114" i="5"/>
  <c r="O114" i="5"/>
  <c r="P114" i="5"/>
  <c r="Q114" i="5"/>
  <c r="R114" i="5"/>
  <c r="S114" i="5"/>
  <c r="T114" i="5"/>
  <c r="U114" i="5"/>
  <c r="V114" i="5"/>
  <c r="W114" i="5"/>
  <c r="X114" i="5"/>
  <c r="Y114" i="5"/>
  <c r="Z114" i="5"/>
  <c r="AA114" i="5"/>
  <c r="AB114" i="5"/>
  <c r="AC114" i="5"/>
  <c r="AD114" i="5"/>
  <c r="AE114" i="5"/>
  <c r="AF114" i="5"/>
  <c r="AG114" i="5"/>
  <c r="AH114" i="5"/>
  <c r="AI114" i="5"/>
  <c r="AJ114" i="5"/>
  <c r="AK114" i="5"/>
  <c r="AL114" i="5"/>
  <c r="AM114" i="5"/>
  <c r="AN114" i="5"/>
  <c r="AO114" i="5"/>
  <c r="AP114" i="5"/>
  <c r="AQ114" i="5"/>
  <c r="C115" i="5"/>
  <c r="D115" i="5"/>
  <c r="E115" i="5"/>
  <c r="AR115" i="5" s="1"/>
  <c r="F115" i="5"/>
  <c r="G115" i="5"/>
  <c r="H115" i="5"/>
  <c r="I115" i="5"/>
  <c r="J115" i="5"/>
  <c r="K115" i="5"/>
  <c r="L115" i="5"/>
  <c r="M115" i="5"/>
  <c r="N115" i="5"/>
  <c r="O115" i="5"/>
  <c r="P115" i="5"/>
  <c r="Q115" i="5"/>
  <c r="R115" i="5"/>
  <c r="S115" i="5"/>
  <c r="T115" i="5"/>
  <c r="U115" i="5"/>
  <c r="V115" i="5"/>
  <c r="W115" i="5"/>
  <c r="X115" i="5"/>
  <c r="Y115" i="5"/>
  <c r="Z115" i="5"/>
  <c r="AA115" i="5"/>
  <c r="AB115" i="5"/>
  <c r="AC115" i="5"/>
  <c r="AD115" i="5"/>
  <c r="AE115" i="5"/>
  <c r="AF115" i="5"/>
  <c r="AG115" i="5"/>
  <c r="AH115" i="5"/>
  <c r="AJ115" i="5"/>
  <c r="AK115" i="5"/>
  <c r="AL115" i="5"/>
  <c r="AM115" i="5"/>
  <c r="AN115" i="5"/>
  <c r="AO115" i="5"/>
  <c r="AP115" i="5"/>
  <c r="AR7" i="4"/>
  <c r="C8" i="4"/>
  <c r="H8" i="4"/>
  <c r="I8" i="4"/>
  <c r="J8" i="4" s="1"/>
  <c r="K8" i="4" s="1"/>
  <c r="L8" i="4" s="1"/>
  <c r="AD8" i="4" s="1"/>
  <c r="AE8" i="4" s="1"/>
  <c r="AF8" i="4" s="1"/>
  <c r="AG8" i="4" s="1"/>
  <c r="AJ8" i="4" s="1"/>
  <c r="AK8" i="4" s="1"/>
  <c r="AR13" i="4"/>
  <c r="C14" i="4"/>
  <c r="H14" i="4"/>
  <c r="M14" i="4"/>
  <c r="N14" i="4"/>
  <c r="O14" i="4" s="1"/>
  <c r="AR19" i="4"/>
  <c r="V20" i="4"/>
  <c r="W20" i="4" s="1"/>
  <c r="AC20" i="4" s="1"/>
  <c r="AD20" i="4" s="1"/>
  <c r="AE20" i="4" s="1"/>
  <c r="AF20" i="4" s="1"/>
  <c r="AG20" i="4" s="1"/>
  <c r="AJ20" i="4" s="1"/>
  <c r="AK20" i="4" s="1"/>
  <c r="AL20" i="4" s="1"/>
  <c r="AR25" i="4"/>
  <c r="C26" i="4"/>
  <c r="AS26" i="4" s="1"/>
  <c r="F26" i="4"/>
  <c r="G26" i="4"/>
  <c r="H26" i="4" s="1"/>
  <c r="I26" i="4" s="1"/>
  <c r="J26" i="4" s="1"/>
  <c r="K26" i="4" s="1"/>
  <c r="L26" i="4" s="1"/>
  <c r="AD26" i="4" s="1"/>
  <c r="AE26" i="4" s="1"/>
  <c r="AF26" i="4" s="1"/>
  <c r="AG26" i="4" s="1"/>
  <c r="AH26" i="4" s="1"/>
  <c r="AI26" i="4" s="1"/>
  <c r="AR31" i="4"/>
  <c r="T32" i="4"/>
  <c r="U32" i="4"/>
  <c r="V32" i="4"/>
  <c r="W32" i="4" s="1"/>
  <c r="X32" i="4" s="1"/>
  <c r="Y32" i="4" s="1"/>
  <c r="Z32" i="4" s="1"/>
  <c r="AA32" i="4" s="1"/>
  <c r="AB32" i="4" s="1"/>
  <c r="AC32" i="4" s="1"/>
  <c r="AD32" i="4" s="1"/>
  <c r="AE32" i="4" s="1"/>
  <c r="AF32" i="4" s="1"/>
  <c r="AG32" i="4" s="1"/>
  <c r="AH32" i="4" s="1"/>
  <c r="AI32" i="4" s="1"/>
  <c r="AR37" i="4"/>
  <c r="V38" i="4"/>
  <c r="W38" i="4" s="1"/>
  <c r="X38" i="4" s="1"/>
  <c r="Y38" i="4" s="1"/>
  <c r="Z38" i="4" s="1"/>
  <c r="AA38" i="4" s="1"/>
  <c r="AB38" i="4" s="1"/>
  <c r="AC38" i="4" s="1"/>
  <c r="AD38" i="4" s="1"/>
  <c r="AE38" i="4" s="1"/>
  <c r="AF38" i="4" s="1"/>
  <c r="AG38" i="4" s="1"/>
  <c r="AJ38" i="4" s="1"/>
  <c r="AM38" i="4" s="1"/>
  <c r="AN38" i="4" s="1"/>
  <c r="AO38" i="4" s="1"/>
  <c r="AP38" i="4" s="1"/>
  <c r="AQ38" i="4" s="1"/>
  <c r="AR43" i="4"/>
  <c r="C44" i="4"/>
  <c r="D44" i="4"/>
  <c r="AR49" i="4"/>
  <c r="C50" i="4"/>
  <c r="F50" i="4"/>
  <c r="G50" i="4"/>
  <c r="H50" i="4" s="1"/>
  <c r="AR55" i="4"/>
  <c r="T56" i="4"/>
  <c r="U56" i="4" s="1"/>
  <c r="AR61" i="4"/>
  <c r="C62" i="4"/>
  <c r="H62" i="4"/>
  <c r="I62" i="4" s="1"/>
  <c r="AR67" i="4"/>
  <c r="C68" i="4"/>
  <c r="D68" i="4" s="1"/>
  <c r="AR73" i="4"/>
  <c r="V74" i="4"/>
  <c r="W74" i="4" s="1"/>
  <c r="X74" i="4" s="1"/>
  <c r="Y74" i="4" s="1"/>
  <c r="Z74" i="4" s="1"/>
  <c r="AA74" i="4" s="1"/>
  <c r="AB74" i="4" s="1"/>
  <c r="AC74" i="4" s="1"/>
  <c r="AD74" i="4" s="1"/>
  <c r="AE74" i="4" s="1"/>
  <c r="AF74" i="4" s="1"/>
  <c r="AG74" i="4" s="1"/>
  <c r="AH74" i="4" s="1"/>
  <c r="AI74" i="4" s="1"/>
  <c r="AR79" i="4"/>
  <c r="V80" i="4"/>
  <c r="W80" i="4" s="1"/>
  <c r="AR85" i="4"/>
  <c r="T86" i="4"/>
  <c r="U86" i="4" s="1"/>
  <c r="V86" i="4" s="1"/>
  <c r="W86" i="4" s="1"/>
  <c r="X86" i="4" s="1"/>
  <c r="Y86" i="4" s="1"/>
  <c r="Z86" i="4" s="1"/>
  <c r="AA86" i="4" s="1"/>
  <c r="AB86" i="4" s="1"/>
  <c r="AC86" i="4" s="1"/>
  <c r="AD86" i="4" s="1"/>
  <c r="AE86" i="4" s="1"/>
  <c r="AF86" i="4" s="1"/>
  <c r="AG86" i="4" s="1"/>
  <c r="AJ86" i="4" s="1"/>
  <c r="AK86" i="4" s="1"/>
  <c r="AL86" i="4" s="1"/>
  <c r="AR91" i="4"/>
  <c r="C92" i="4"/>
  <c r="AR97" i="4"/>
  <c r="V98" i="4"/>
  <c r="W98" i="4"/>
  <c r="X98" i="4"/>
  <c r="Y98" i="4" s="1"/>
  <c r="Z98" i="4" s="1"/>
  <c r="AA98" i="4" s="1"/>
  <c r="AB98" i="4" s="1"/>
  <c r="AC98" i="4" s="1"/>
  <c r="AD98" i="4" s="1"/>
  <c r="AE98" i="4" s="1"/>
  <c r="AF98" i="4" s="1"/>
  <c r="AG98" i="4" s="1"/>
  <c r="AH98" i="4" s="1"/>
  <c r="AI98" i="4" s="1"/>
  <c r="AR103" i="4"/>
  <c r="T104" i="4"/>
  <c r="U104" i="4"/>
  <c r="V104" i="4"/>
  <c r="W104" i="4" s="1"/>
  <c r="AC104" i="4" s="1"/>
  <c r="AD104" i="4" s="1"/>
  <c r="AE104" i="4" s="1"/>
  <c r="AF104" i="4" s="1"/>
  <c r="AG104" i="4" s="1"/>
  <c r="AH104" i="4" s="1"/>
  <c r="AI104" i="4" s="1"/>
  <c r="AR109" i="4"/>
  <c r="U110" i="4"/>
  <c r="V110" i="4" s="1"/>
  <c r="D114" i="4"/>
  <c r="E114" i="4"/>
  <c r="F114" i="4"/>
  <c r="G114" i="4"/>
  <c r="H114" i="4"/>
  <c r="I114" i="4"/>
  <c r="J114" i="4"/>
  <c r="K114" i="4"/>
  <c r="L114" i="4"/>
  <c r="M114" i="4"/>
  <c r="N114" i="4"/>
  <c r="O114" i="4"/>
  <c r="P114" i="4"/>
  <c r="Q114" i="4"/>
  <c r="R114" i="4"/>
  <c r="S114" i="4"/>
  <c r="T114" i="4"/>
  <c r="U114" i="4"/>
  <c r="V114" i="4"/>
  <c r="W114" i="4"/>
  <c r="X114" i="4"/>
  <c r="Y114" i="4"/>
  <c r="Z114" i="4"/>
  <c r="AA114" i="4"/>
  <c r="AB114" i="4"/>
  <c r="AC114" i="4"/>
  <c r="AD114" i="4"/>
  <c r="AE114" i="4"/>
  <c r="AF114" i="4"/>
  <c r="AG114" i="4"/>
  <c r="AH114" i="4"/>
  <c r="AI114" i="4"/>
  <c r="AJ114" i="4"/>
  <c r="AK114" i="4"/>
  <c r="AL114" i="4"/>
  <c r="AM114" i="4"/>
  <c r="AN114" i="4"/>
  <c r="AO114" i="4"/>
  <c r="AP114" i="4"/>
  <c r="AQ114" i="4"/>
  <c r="C115" i="4"/>
  <c r="D115" i="4"/>
  <c r="E115" i="4"/>
  <c r="F115" i="4"/>
  <c r="G115" i="4"/>
  <c r="H115" i="4"/>
  <c r="I115" i="4"/>
  <c r="J115" i="4"/>
  <c r="K115" i="4"/>
  <c r="L115" i="4"/>
  <c r="M115" i="4"/>
  <c r="N115" i="4"/>
  <c r="O115" i="4"/>
  <c r="P115" i="4"/>
  <c r="Q115" i="4"/>
  <c r="R115" i="4"/>
  <c r="S115" i="4"/>
  <c r="T115" i="4"/>
  <c r="U115" i="4"/>
  <c r="V115" i="4"/>
  <c r="W115" i="4"/>
  <c r="X115" i="4"/>
  <c r="Y115" i="4"/>
  <c r="Z115" i="4"/>
  <c r="AA115" i="4"/>
  <c r="AB115" i="4"/>
  <c r="AC115" i="4"/>
  <c r="AD115" i="4"/>
  <c r="AE115" i="4"/>
  <c r="AF115" i="4"/>
  <c r="AG115" i="4"/>
  <c r="AH115" i="4"/>
  <c r="AJ115" i="4"/>
  <c r="AK115" i="4"/>
  <c r="AL115" i="4"/>
  <c r="AM115" i="4"/>
  <c r="AN115" i="4"/>
  <c r="AO115" i="4"/>
  <c r="AP115" i="4"/>
  <c r="AR115" i="4" l="1"/>
  <c r="AL8" i="4"/>
  <c r="AR114" i="4"/>
  <c r="M50" i="4"/>
  <c r="N50" i="4" s="1"/>
  <c r="O50" i="4" s="1"/>
  <c r="P50" i="4" s="1"/>
  <c r="Q50" i="4" s="1"/>
  <c r="W50" i="4" s="1"/>
  <c r="AC50" i="4" s="1"/>
  <c r="AD50" i="4" s="1"/>
  <c r="AE50" i="4" s="1"/>
  <c r="AF50" i="4" s="1"/>
  <c r="AG50" i="4" s="1"/>
  <c r="AJ50" i="4" s="1"/>
  <c r="AK50" i="4" s="1"/>
  <c r="AL50" i="4" s="1"/>
  <c r="AS44" i="4"/>
  <c r="AS92" i="4"/>
  <c r="E68" i="4"/>
  <c r="F68" i="4" s="1"/>
  <c r="G68" i="4" s="1"/>
  <c r="H68" i="4" s="1"/>
  <c r="M68" i="4" s="1"/>
  <c r="N68" i="4" s="1"/>
  <c r="O68" i="4" s="1"/>
  <c r="P68" i="4" s="1"/>
  <c r="Q68" i="4" s="1"/>
  <c r="R68" i="4" s="1"/>
  <c r="S68" i="4" s="1"/>
  <c r="T68" i="4" s="1"/>
  <c r="U68" i="4" s="1"/>
  <c r="V68" i="4" s="1"/>
  <c r="W68" i="4" s="1"/>
  <c r="AC68" i="4" s="1"/>
  <c r="AD68" i="4" s="1"/>
  <c r="AE68" i="4" s="1"/>
  <c r="AF68" i="4" s="1"/>
  <c r="AG68" i="4" s="1"/>
  <c r="AJ68" i="4" s="1"/>
  <c r="AM68" i="4" s="1"/>
  <c r="AN68" i="4" s="1"/>
  <c r="AO68" i="4" s="1"/>
  <c r="AP68" i="4" s="1"/>
  <c r="AQ68" i="4" s="1"/>
  <c r="P14" i="4"/>
  <c r="Q14" i="4" s="1"/>
  <c r="W14" i="4" s="1"/>
  <c r="AC14" i="4" s="1"/>
  <c r="AD14" i="4" s="1"/>
  <c r="AE14" i="4" s="1"/>
  <c r="AF14" i="4" s="1"/>
  <c r="AG14" i="4" s="1"/>
  <c r="AJ14" i="4" s="1"/>
  <c r="AK14" i="4" s="1"/>
  <c r="AL14" i="4" s="1"/>
  <c r="AO14" i="4" s="1"/>
  <c r="AP14" i="4" s="1"/>
  <c r="AQ14" i="4" s="1"/>
  <c r="X80" i="4"/>
  <c r="Y80" i="4" s="1"/>
  <c r="Z80" i="4" s="1"/>
  <c r="AA80" i="4" s="1"/>
  <c r="AB80" i="4" s="1"/>
  <c r="AC80" i="4" s="1"/>
  <c r="AD80" i="4" s="1"/>
  <c r="AE80" i="4" s="1"/>
  <c r="AF80" i="4" s="1"/>
  <c r="AG80" i="4" s="1"/>
  <c r="AJ80" i="4" s="1"/>
  <c r="AK80" i="4" s="1"/>
  <c r="AL80" i="4" s="1"/>
  <c r="V104" i="5"/>
  <c r="W104" i="5" s="1"/>
  <c r="AC104" i="5" s="1"/>
  <c r="AD104" i="5" s="1"/>
  <c r="AE104" i="5" s="1"/>
  <c r="AF104" i="5" s="1"/>
  <c r="AG104" i="5" s="1"/>
  <c r="AH104" i="5" s="1"/>
  <c r="AI104" i="5" s="1"/>
  <c r="AS98" i="4"/>
  <c r="V56" i="4"/>
  <c r="W56" i="4" s="1"/>
  <c r="X56" i="4" s="1"/>
  <c r="Y56" i="4" s="1"/>
  <c r="Z56" i="4" s="1"/>
  <c r="AA56" i="4" s="1"/>
  <c r="AB56" i="4" s="1"/>
  <c r="AC56" i="4" s="1"/>
  <c r="AD56" i="4" s="1"/>
  <c r="AE56" i="4" s="1"/>
  <c r="AF56" i="4" s="1"/>
  <c r="AG56" i="4" s="1"/>
  <c r="AH56" i="4" s="1"/>
  <c r="AI56" i="4" s="1"/>
  <c r="L50" i="7"/>
  <c r="M50" i="7" s="1"/>
  <c r="N50" i="7" s="1"/>
  <c r="O50" i="7" s="1"/>
  <c r="P50" i="7" s="1"/>
  <c r="Q50" i="7" s="1"/>
  <c r="R50" i="7" s="1"/>
  <c r="X50" i="7" s="1"/>
  <c r="Y50" i="7" s="1"/>
  <c r="Z50" i="7" s="1"/>
  <c r="AA50" i="7" s="1"/>
  <c r="AB50" i="7" s="1"/>
  <c r="AC50" i="7" s="1"/>
  <c r="AD50" i="7" s="1"/>
  <c r="AE50" i="7" s="1"/>
  <c r="AO50" i="7"/>
  <c r="W110" i="4"/>
  <c r="X110" i="4" s="1"/>
  <c r="Y110" i="4" s="1"/>
  <c r="Z110" i="4" s="1"/>
  <c r="AA110" i="4" s="1"/>
  <c r="AB110" i="4" s="1"/>
  <c r="AC110" i="4" s="1"/>
  <c r="AD110" i="4" s="1"/>
  <c r="AE110" i="4" s="1"/>
  <c r="AF110" i="4" s="1"/>
  <c r="AG110" i="4" s="1"/>
  <c r="AJ110" i="4" s="1"/>
  <c r="AK110" i="4" s="1"/>
  <c r="AL110" i="4" s="1"/>
  <c r="AS32" i="4"/>
  <c r="AS92" i="5"/>
  <c r="AS8" i="4"/>
  <c r="J62" i="4"/>
  <c r="K62" i="4" s="1"/>
  <c r="L62" i="4" s="1"/>
  <c r="AD62" i="4" s="1"/>
  <c r="AE62" i="4" s="1"/>
  <c r="AF62" i="4" s="1"/>
  <c r="AG62" i="4" s="1"/>
  <c r="AJ62" i="4" s="1"/>
  <c r="AK62" i="4" s="1"/>
  <c r="AL62" i="4" s="1"/>
  <c r="AS74" i="4"/>
  <c r="AS80" i="5"/>
  <c r="G50" i="5"/>
  <c r="H50" i="5" s="1"/>
  <c r="M50" i="5" s="1"/>
  <c r="N50" i="5" s="1"/>
  <c r="O50" i="5" s="1"/>
  <c r="P50" i="5" s="1"/>
  <c r="Q50" i="5" s="1"/>
  <c r="W50" i="5" s="1"/>
  <c r="AC50" i="5" s="1"/>
  <c r="AD50" i="5" s="1"/>
  <c r="AE50" i="5" s="1"/>
  <c r="AF50" i="5" s="1"/>
  <c r="AG50" i="5" s="1"/>
  <c r="AJ50" i="5" s="1"/>
  <c r="AK50" i="5" s="1"/>
  <c r="AL50" i="5" s="1"/>
  <c r="AS32" i="5"/>
  <c r="V32" i="5"/>
  <c r="W32" i="5" s="1"/>
  <c r="X32" i="5" s="1"/>
  <c r="Y32" i="5" s="1"/>
  <c r="Z32" i="5" s="1"/>
  <c r="AA32" i="5" s="1"/>
  <c r="AB32" i="5" s="1"/>
  <c r="AC32" i="5" s="1"/>
  <c r="AD32" i="5" s="1"/>
  <c r="AE32" i="5" s="1"/>
  <c r="AF32" i="5" s="1"/>
  <c r="AG32" i="5" s="1"/>
  <c r="AH32" i="5" s="1"/>
  <c r="AI32" i="5" s="1"/>
  <c r="AN115" i="6"/>
  <c r="AO110" i="6"/>
  <c r="F68" i="6"/>
  <c r="G68" i="6" s="1"/>
  <c r="K68" i="6" s="1"/>
  <c r="L68" i="6" s="1"/>
  <c r="M68" i="6" s="1"/>
  <c r="N68" i="6" s="1"/>
  <c r="S68" i="6" s="1"/>
  <c r="T68" i="6" s="1"/>
  <c r="AA68" i="6" s="1"/>
  <c r="AB68" i="6" s="1"/>
  <c r="AO92" i="7"/>
  <c r="D92" i="4"/>
  <c r="E92" i="4" s="1"/>
  <c r="F92" i="4" s="1"/>
  <c r="G92" i="4" s="1"/>
  <c r="H92" i="4" s="1"/>
  <c r="M92" i="4" s="1"/>
  <c r="N92" i="4" s="1"/>
  <c r="O92" i="4" s="1"/>
  <c r="P92" i="4" s="1"/>
  <c r="Q92" i="4" s="1"/>
  <c r="W92" i="4" s="1"/>
  <c r="AC92" i="4" s="1"/>
  <c r="AD92" i="4" s="1"/>
  <c r="AE92" i="4" s="1"/>
  <c r="AF92" i="4" s="1"/>
  <c r="AG92" i="4" s="1"/>
  <c r="AJ92" i="4" s="1"/>
  <c r="AM92" i="4" s="1"/>
  <c r="AN92" i="4" s="1"/>
  <c r="AO92" i="4" s="1"/>
  <c r="AP92" i="4" s="1"/>
  <c r="AQ92" i="4" s="1"/>
  <c r="E44" i="4"/>
  <c r="F44" i="4" s="1"/>
  <c r="G44" i="4" s="1"/>
  <c r="H44" i="4" s="1"/>
  <c r="I44" i="4" s="1"/>
  <c r="J44" i="4" s="1"/>
  <c r="K44" i="4" s="1"/>
  <c r="L44" i="4" s="1"/>
  <c r="AD44" i="4" s="1"/>
  <c r="AE44" i="4" s="1"/>
  <c r="AF44" i="4" s="1"/>
  <c r="AG44" i="4" s="1"/>
  <c r="AH44" i="4" s="1"/>
  <c r="AI44" i="4" s="1"/>
  <c r="W98" i="5"/>
  <c r="X98" i="5" s="1"/>
  <c r="Y98" i="5" s="1"/>
  <c r="Z98" i="5" s="1"/>
  <c r="AA98" i="5" s="1"/>
  <c r="AB98" i="5" s="1"/>
  <c r="AC98" i="5" s="1"/>
  <c r="AD98" i="5" s="1"/>
  <c r="AE98" i="5" s="1"/>
  <c r="AF98" i="5" s="1"/>
  <c r="AG98" i="5" s="1"/>
  <c r="AH98" i="5" s="1"/>
  <c r="AI98" i="5" s="1"/>
  <c r="AS74" i="5"/>
  <c r="AS68" i="5"/>
  <c r="I8" i="5"/>
  <c r="J8" i="5" s="1"/>
  <c r="K8" i="5" s="1"/>
  <c r="L8" i="5" s="1"/>
  <c r="AD8" i="5" s="1"/>
  <c r="AE8" i="5" s="1"/>
  <c r="AF8" i="5" s="1"/>
  <c r="AG8" i="5" s="1"/>
  <c r="AJ8" i="5" s="1"/>
  <c r="AK8" i="5" s="1"/>
  <c r="AL8" i="5" s="1"/>
  <c r="K44" i="6"/>
  <c r="L44" i="6" s="1"/>
  <c r="M44" i="6" s="1"/>
  <c r="N44" i="6" s="1"/>
  <c r="S44" i="6" s="1"/>
  <c r="T44" i="6" s="1"/>
  <c r="U44" i="6" s="1"/>
  <c r="V44" i="6" s="1"/>
  <c r="W44" i="6" s="1"/>
  <c r="AG44" i="6" s="1"/>
  <c r="AH44" i="6" s="1"/>
  <c r="AI44" i="6" s="1"/>
  <c r="AO32" i="6"/>
  <c r="AO80" i="7"/>
  <c r="K8" i="6"/>
  <c r="L8" i="6" s="1"/>
  <c r="M8" i="6" s="1"/>
  <c r="N8" i="6" s="1"/>
  <c r="S8" i="6" s="1"/>
  <c r="T8" i="6" s="1"/>
  <c r="AA8" i="6" s="1"/>
  <c r="AB8" i="6" s="1"/>
  <c r="AF8" i="6" s="1"/>
  <c r="AO8" i="6"/>
  <c r="AS62" i="5"/>
  <c r="AS56" i="5"/>
  <c r="K86" i="6"/>
  <c r="L86" i="6" s="1"/>
  <c r="M86" i="6" s="1"/>
  <c r="N86" i="6" s="1"/>
  <c r="O86" i="6" s="1"/>
  <c r="P86" i="6" s="1"/>
  <c r="Q86" i="6" s="1"/>
  <c r="R86" i="6" s="1"/>
  <c r="AG86" i="6" s="1"/>
  <c r="AH86" i="6" s="1"/>
  <c r="AJ86" i="6" s="1"/>
  <c r="AK86" i="6" s="1"/>
  <c r="AL86" i="6" s="1"/>
  <c r="AM86" i="6" s="1"/>
  <c r="S56" i="7"/>
  <c r="T56" i="7" s="1"/>
  <c r="U56" i="7" s="1"/>
  <c r="V56" i="7" s="1"/>
  <c r="W56" i="7" s="1"/>
  <c r="AG56" i="7" s="1"/>
  <c r="L26" i="7"/>
  <c r="M26" i="7" s="1"/>
  <c r="N26" i="7" s="1"/>
  <c r="S26" i="7" s="1"/>
  <c r="T26" i="7" s="1"/>
  <c r="AA26" i="7" s="1"/>
  <c r="AB26" i="7" s="1"/>
  <c r="AC26" i="7" s="1"/>
  <c r="AD26" i="7" s="1"/>
  <c r="AE26" i="7" s="1"/>
  <c r="AO26" i="7"/>
  <c r="AN114" i="6"/>
  <c r="AS20" i="4"/>
  <c r="M74" i="6"/>
  <c r="N74" i="6" s="1"/>
  <c r="O74" i="6" s="1"/>
  <c r="P74" i="6" s="1"/>
  <c r="Q74" i="6" s="1"/>
  <c r="R74" i="6" s="1"/>
  <c r="X74" i="6" s="1"/>
  <c r="Y74" i="6" s="1"/>
  <c r="Z74" i="6" s="1"/>
  <c r="AA74" i="6" s="1"/>
  <c r="AB74" i="6" s="1"/>
  <c r="AO74" i="6"/>
  <c r="D38" i="7"/>
  <c r="E38" i="7" s="1"/>
  <c r="F38" i="7" s="1"/>
  <c r="G38" i="7" s="1"/>
  <c r="K38" i="7" s="1"/>
  <c r="L38" i="7" s="1"/>
  <c r="M38" i="7" s="1"/>
  <c r="N38" i="7" s="1"/>
  <c r="S38" i="7" s="1"/>
  <c r="T38" i="7" s="1"/>
  <c r="U38" i="7" s="1"/>
  <c r="V38" i="7" s="1"/>
  <c r="W38" i="7" s="1"/>
  <c r="AG38" i="7" s="1"/>
  <c r="AH38" i="7" s="1"/>
  <c r="AJ38" i="7" s="1"/>
  <c r="AK38" i="7" s="1"/>
  <c r="AL38" i="7" s="1"/>
  <c r="AM38" i="7" s="1"/>
  <c r="AS86" i="4"/>
  <c r="AS110" i="5"/>
  <c r="AS26" i="5"/>
  <c r="G26" i="5"/>
  <c r="H26" i="5" s="1"/>
  <c r="I26" i="5" s="1"/>
  <c r="J26" i="5" s="1"/>
  <c r="K26" i="5" s="1"/>
  <c r="L26" i="5" s="1"/>
  <c r="AD26" i="5" s="1"/>
  <c r="AE26" i="5" s="1"/>
  <c r="AF26" i="5" s="1"/>
  <c r="AG26" i="5" s="1"/>
  <c r="AH26" i="5" s="1"/>
  <c r="AI26" i="5" s="1"/>
  <c r="N14" i="5"/>
  <c r="O14" i="5" s="1"/>
  <c r="P14" i="5" s="1"/>
  <c r="Q14" i="5" s="1"/>
  <c r="W14" i="5" s="1"/>
  <c r="AC14" i="5" s="1"/>
  <c r="AD14" i="5" s="1"/>
  <c r="AE14" i="5" s="1"/>
  <c r="AF14" i="5" s="1"/>
  <c r="AG14" i="5" s="1"/>
  <c r="AJ14" i="5" s="1"/>
  <c r="AK14" i="5" s="1"/>
  <c r="AL14" i="5" s="1"/>
  <c r="AO14" i="5" s="1"/>
  <c r="AP14" i="5" s="1"/>
  <c r="AQ14" i="5" s="1"/>
  <c r="L104" i="6"/>
  <c r="M104" i="6" s="1"/>
  <c r="N104" i="6" s="1"/>
  <c r="S104" i="6" s="1"/>
  <c r="T104" i="6" s="1"/>
  <c r="AA104" i="6" s="1"/>
  <c r="AB104" i="6" s="1"/>
  <c r="AC104" i="6" s="1"/>
  <c r="AD104" i="6" s="1"/>
  <c r="AE104" i="6" s="1"/>
  <c r="AO80" i="6"/>
  <c r="K26" i="6"/>
  <c r="L26" i="6" s="1"/>
  <c r="M26" i="6" s="1"/>
  <c r="N26" i="6" s="1"/>
  <c r="S26" i="6" s="1"/>
  <c r="T26" i="6" s="1"/>
  <c r="AA26" i="6" s="1"/>
  <c r="AB26" i="6" s="1"/>
  <c r="AC26" i="6" s="1"/>
  <c r="AD26" i="6" s="1"/>
  <c r="AE26" i="6" s="1"/>
  <c r="AO68" i="7"/>
  <c r="AO62" i="7"/>
  <c r="AS38" i="4"/>
  <c r="AS86" i="5"/>
  <c r="I62" i="6"/>
  <c r="K62" i="6" s="1"/>
  <c r="L62" i="6" s="1"/>
  <c r="M62" i="6" s="1"/>
  <c r="N62" i="6" s="1"/>
  <c r="S62" i="6" s="1"/>
  <c r="T62" i="6" s="1"/>
  <c r="U62" i="6" s="1"/>
  <c r="V62" i="6" s="1"/>
  <c r="W62" i="6" s="1"/>
  <c r="AG62" i="6" s="1"/>
  <c r="AH62" i="6" s="1"/>
  <c r="AJ62" i="6" s="1"/>
  <c r="AK62" i="6" s="1"/>
  <c r="AL62" i="6" s="1"/>
  <c r="AM62" i="6" s="1"/>
  <c r="AO62" i="6"/>
  <c r="K50" i="6"/>
  <c r="L50" i="6" s="1"/>
  <c r="M50" i="6" s="1"/>
  <c r="N50" i="6" s="1"/>
  <c r="O50" i="6" s="1"/>
  <c r="P50" i="6" s="1"/>
  <c r="Q50" i="6" s="1"/>
  <c r="R50" i="6" s="1"/>
  <c r="X50" i="6" s="1"/>
  <c r="Y50" i="6" s="1"/>
  <c r="Z50" i="6" s="1"/>
  <c r="AA50" i="6" s="1"/>
  <c r="AB50" i="6" s="1"/>
  <c r="AC50" i="6" s="1"/>
  <c r="AD50" i="6" s="1"/>
  <c r="AE50" i="6" s="1"/>
  <c r="AN114" i="7"/>
  <c r="AO110" i="7"/>
  <c r="AO104" i="7"/>
  <c r="AO86" i="7"/>
  <c r="K86" i="7"/>
  <c r="L86" i="7" s="1"/>
  <c r="M86" i="7" s="1"/>
  <c r="N86" i="7" s="1"/>
  <c r="O86" i="7" s="1"/>
  <c r="P86" i="7" s="1"/>
  <c r="Q86" i="7" s="1"/>
  <c r="R86" i="7" s="1"/>
  <c r="AG86" i="7" s="1"/>
  <c r="AH86" i="7" s="1"/>
  <c r="AJ86" i="7" s="1"/>
  <c r="AK86" i="7" s="1"/>
  <c r="AL86" i="7" s="1"/>
  <c r="AM86" i="7" s="1"/>
  <c r="AO74" i="7"/>
  <c r="L44" i="7"/>
  <c r="M44" i="7" s="1"/>
  <c r="N44" i="7" s="1"/>
  <c r="S44" i="7" s="1"/>
  <c r="T44" i="7" s="1"/>
  <c r="U44" i="7" s="1"/>
  <c r="V44" i="7" s="1"/>
  <c r="W44" i="7" s="1"/>
  <c r="AG44" i="7" s="1"/>
  <c r="AH44" i="7" s="1"/>
  <c r="AI44" i="7" s="1"/>
  <c r="K8" i="7"/>
  <c r="L8" i="7" s="1"/>
  <c r="M8" i="7" s="1"/>
  <c r="N8" i="7" s="1"/>
  <c r="S8" i="7" s="1"/>
  <c r="T8" i="7" s="1"/>
  <c r="AA8" i="7" s="1"/>
  <c r="AB8" i="7" s="1"/>
  <c r="AF8" i="7" s="1"/>
  <c r="AO8" i="7"/>
  <c r="AS104" i="4"/>
  <c r="F44" i="5"/>
  <c r="G44" i="5" s="1"/>
  <c r="H44" i="5" s="1"/>
  <c r="I44" i="5" s="1"/>
  <c r="J44" i="5" s="1"/>
  <c r="K44" i="5" s="1"/>
  <c r="L44" i="5" s="1"/>
  <c r="AD44" i="5" s="1"/>
  <c r="AE44" i="5" s="1"/>
  <c r="AF44" i="5" s="1"/>
  <c r="AG44" i="5" s="1"/>
  <c r="AH44" i="5" s="1"/>
  <c r="AI44" i="5" s="1"/>
  <c r="AN115" i="7"/>
  <c r="AO32" i="7"/>
  <c r="AO20" i="7"/>
  <c r="I20" i="7"/>
  <c r="K20" i="7" s="1"/>
  <c r="L20" i="7" s="1"/>
  <c r="M20" i="7" s="1"/>
  <c r="N20" i="7" s="1"/>
  <c r="O20" i="7" s="1"/>
  <c r="P20" i="7" s="1"/>
  <c r="Q20" i="7" s="1"/>
  <c r="R20" i="7" s="1"/>
  <c r="AG20" i="7" s="1"/>
  <c r="AH20" i="7" s="1"/>
  <c r="AI20" i="7" s="1"/>
  <c r="W20" i="5"/>
  <c r="AC20" i="5" s="1"/>
  <c r="AD20" i="5" s="1"/>
  <c r="AE20" i="5" s="1"/>
  <c r="AF20" i="5" s="1"/>
  <c r="AG20" i="5" s="1"/>
  <c r="AJ20" i="5" s="1"/>
  <c r="AK20" i="5" s="1"/>
  <c r="AL20" i="5" s="1"/>
  <c r="AO98" i="7"/>
  <c r="AS38" i="5"/>
  <c r="AO92" i="6"/>
  <c r="D38" i="6"/>
  <c r="E38" i="6" s="1"/>
  <c r="F38" i="6" s="1"/>
  <c r="G38" i="6" s="1"/>
  <c r="K38" i="6" s="1"/>
  <c r="L38" i="6" s="1"/>
  <c r="M38" i="6" s="1"/>
  <c r="N38" i="6" s="1"/>
  <c r="S38" i="6" s="1"/>
  <c r="T38" i="6" s="1"/>
  <c r="U38" i="6" s="1"/>
  <c r="V38" i="6" s="1"/>
  <c r="W38" i="6" s="1"/>
  <c r="AG38" i="6" s="1"/>
  <c r="AH38" i="6" s="1"/>
  <c r="AJ38" i="6" s="1"/>
  <c r="AK38" i="6" s="1"/>
  <c r="AL38" i="6" s="1"/>
  <c r="AM38" i="6" s="1"/>
  <c r="I20" i="6"/>
  <c r="K20" i="6" s="1"/>
  <c r="L20" i="6" s="1"/>
  <c r="M20" i="6" s="1"/>
  <c r="N20" i="6" s="1"/>
  <c r="O20" i="6" s="1"/>
  <c r="P20" i="6" s="1"/>
  <c r="Q20" i="6" s="1"/>
  <c r="R20" i="6" s="1"/>
  <c r="AG20" i="6" s="1"/>
  <c r="AH20" i="6" s="1"/>
  <c r="AI20" i="6" s="1"/>
  <c r="AO14" i="6"/>
  <c r="AO56" i="6"/>
  <c r="AO14" i="7"/>
  <c r="AO98" i="6"/>
  <c r="P56" i="2"/>
  <c r="E104" i="2"/>
  <c r="C104" i="2"/>
  <c r="E98" i="2"/>
  <c r="C98" i="2"/>
  <c r="E92" i="2"/>
  <c r="C92" i="2"/>
  <c r="E86" i="2"/>
  <c r="C86" i="2"/>
  <c r="E74" i="2"/>
  <c r="C74" i="2"/>
  <c r="E68" i="2"/>
  <c r="F68" i="2" s="1"/>
  <c r="G68" i="2" s="1"/>
  <c r="H68" i="2" s="1"/>
  <c r="I68" i="2" s="1"/>
  <c r="J68" i="2" s="1"/>
  <c r="K68" i="2" s="1"/>
  <c r="L68" i="2" s="1"/>
  <c r="O68" i="2" s="1"/>
  <c r="P68" i="2" s="1"/>
  <c r="C68" i="2"/>
  <c r="E50" i="2"/>
  <c r="C50" i="2"/>
  <c r="E44" i="2"/>
  <c r="C44" i="2"/>
  <c r="E38" i="2"/>
  <c r="C38" i="2"/>
  <c r="E26" i="2"/>
  <c r="C26" i="2"/>
  <c r="E20" i="2"/>
  <c r="V13" i="2"/>
  <c r="V19" i="2"/>
  <c r="V25" i="2"/>
  <c r="V31" i="2"/>
  <c r="V37" i="2"/>
  <c r="V43" i="2"/>
  <c r="V49" i="2"/>
  <c r="V55" i="2"/>
  <c r="V61" i="2"/>
  <c r="V67" i="2"/>
  <c r="V73" i="2"/>
  <c r="V79" i="2"/>
  <c r="V85" i="2"/>
  <c r="V91" i="2"/>
  <c r="V97" i="2"/>
  <c r="V103" i="2"/>
  <c r="Q109" i="2"/>
  <c r="R109" i="2"/>
  <c r="S109" i="2"/>
  <c r="T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D108" i="2"/>
  <c r="F104" i="2"/>
  <c r="G104" i="2" s="1"/>
  <c r="H104" i="2" s="1"/>
  <c r="I104" i="2" s="1"/>
  <c r="J104" i="2" s="1"/>
  <c r="K104" i="2" s="1"/>
  <c r="L104" i="2" s="1"/>
  <c r="O104" i="2" s="1"/>
  <c r="P104" i="2" s="1"/>
  <c r="F98" i="2"/>
  <c r="G98" i="2" s="1"/>
  <c r="H98" i="2" s="1"/>
  <c r="I98" i="2" s="1"/>
  <c r="J98" i="2" s="1"/>
  <c r="K98" i="2" s="1"/>
  <c r="L98" i="2" s="1"/>
  <c r="F92" i="2"/>
  <c r="G92" i="2" s="1"/>
  <c r="H92" i="2" s="1"/>
  <c r="I92" i="2" s="1"/>
  <c r="J92" i="2" s="1"/>
  <c r="K92" i="2" s="1"/>
  <c r="L92" i="2" s="1"/>
  <c r="O92" i="2" s="1"/>
  <c r="P92" i="2" s="1"/>
  <c r="F86" i="2"/>
  <c r="G86" i="2" s="1"/>
  <c r="H86" i="2" s="1"/>
  <c r="I86" i="2" s="1"/>
  <c r="J86" i="2" s="1"/>
  <c r="K86" i="2" s="1"/>
  <c r="L86" i="2" s="1"/>
  <c r="O86" i="2" s="1"/>
  <c r="P86" i="2" s="1"/>
  <c r="C80" i="2"/>
  <c r="D80" i="2" s="1"/>
  <c r="F80" i="2" s="1"/>
  <c r="G80" i="2" s="1"/>
  <c r="H80" i="2" s="1"/>
  <c r="I80" i="2" s="1"/>
  <c r="J80" i="2" s="1"/>
  <c r="K80" i="2" s="1"/>
  <c r="L80" i="2" s="1"/>
  <c r="O80" i="2" s="1"/>
  <c r="P80" i="2" s="1"/>
  <c r="F74" i="2"/>
  <c r="G74" i="2" s="1"/>
  <c r="H74" i="2" s="1"/>
  <c r="I74" i="2" s="1"/>
  <c r="J74" i="2" s="1"/>
  <c r="K74" i="2" s="1"/>
  <c r="L74" i="2" s="1"/>
  <c r="O74" i="2" s="1"/>
  <c r="P74" i="2" s="1"/>
  <c r="C62" i="2"/>
  <c r="D62" i="2" s="1"/>
  <c r="F62" i="2" s="1"/>
  <c r="G62" i="2" s="1"/>
  <c r="H62" i="2" s="1"/>
  <c r="I62" i="2" s="1"/>
  <c r="J62" i="2" s="1"/>
  <c r="K62" i="2" s="1"/>
  <c r="L62" i="2" s="1"/>
  <c r="O62" i="2" s="1"/>
  <c r="P62" i="2" s="1"/>
  <c r="E56" i="2"/>
  <c r="C56" i="2"/>
  <c r="F50" i="2"/>
  <c r="G50" i="2" s="1"/>
  <c r="H50" i="2" s="1"/>
  <c r="I50" i="2" s="1"/>
  <c r="J50" i="2" s="1"/>
  <c r="K50" i="2" s="1"/>
  <c r="L50" i="2" s="1"/>
  <c r="O50" i="2" s="1"/>
  <c r="P50" i="2" s="1"/>
  <c r="F44" i="2"/>
  <c r="G44" i="2" s="1"/>
  <c r="H44" i="2" s="1"/>
  <c r="I44" i="2" s="1"/>
  <c r="J44" i="2" s="1"/>
  <c r="K44" i="2" s="1"/>
  <c r="L44" i="2" s="1"/>
  <c r="O44" i="2" s="1"/>
  <c r="P44" i="2" s="1"/>
  <c r="F38" i="2"/>
  <c r="G38" i="2" s="1"/>
  <c r="H38" i="2" s="1"/>
  <c r="I38" i="2" s="1"/>
  <c r="J38" i="2" s="1"/>
  <c r="K38" i="2" s="1"/>
  <c r="L38" i="2" s="1"/>
  <c r="O38" i="2" s="1"/>
  <c r="P38" i="2" s="1"/>
  <c r="C32" i="2"/>
  <c r="D32" i="2" s="1"/>
  <c r="F32" i="2" s="1"/>
  <c r="G32" i="2" s="1"/>
  <c r="H32" i="2" s="1"/>
  <c r="I32" i="2" s="1"/>
  <c r="J32" i="2" s="1"/>
  <c r="K32" i="2" s="1"/>
  <c r="L32" i="2" s="1"/>
  <c r="O32" i="2" s="1"/>
  <c r="P32" i="2" s="1"/>
  <c r="F26" i="2"/>
  <c r="G26" i="2" s="1"/>
  <c r="H26" i="2" s="1"/>
  <c r="I26" i="2" s="1"/>
  <c r="M26" i="2" s="1"/>
  <c r="F20" i="2"/>
  <c r="G20" i="2" s="1"/>
  <c r="H20" i="2" s="1"/>
  <c r="I20" i="2" s="1"/>
  <c r="J20" i="2" s="1"/>
  <c r="K20" i="2" s="1"/>
  <c r="L20" i="2" s="1"/>
  <c r="O20" i="2" s="1"/>
  <c r="P20" i="2" s="1"/>
  <c r="C20" i="2"/>
  <c r="C14" i="2"/>
  <c r="D14" i="2" s="1"/>
  <c r="F14" i="2" s="1"/>
  <c r="G14" i="2" s="1"/>
  <c r="H14" i="2" s="1"/>
  <c r="I14" i="2" s="1"/>
  <c r="J14" i="2" s="1"/>
  <c r="K14" i="2" s="1"/>
  <c r="L14" i="2" s="1"/>
  <c r="O14" i="2" s="1"/>
  <c r="P14" i="2" s="1"/>
  <c r="E8" i="2"/>
  <c r="H86" i="3"/>
  <c r="C86" i="3"/>
  <c r="H80" i="3"/>
  <c r="C80" i="3"/>
  <c r="H74" i="3"/>
  <c r="C74" i="3"/>
  <c r="H68" i="3"/>
  <c r="C68" i="3"/>
  <c r="H62" i="3"/>
  <c r="C62" i="3"/>
  <c r="H56" i="3"/>
  <c r="C56" i="3"/>
  <c r="H44" i="3"/>
  <c r="C44" i="3"/>
  <c r="H38" i="3"/>
  <c r="C38" i="3"/>
  <c r="H32" i="3"/>
  <c r="C32" i="3"/>
  <c r="H26" i="3"/>
  <c r="C26" i="3"/>
  <c r="H20" i="3"/>
  <c r="C20" i="3"/>
  <c r="H14" i="3"/>
  <c r="F8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S97" i="3"/>
  <c r="T97" i="3"/>
  <c r="D96" i="3"/>
  <c r="C97" i="3"/>
  <c r="C92" i="3"/>
  <c r="V91" i="3"/>
  <c r="V85" i="3"/>
  <c r="V79" i="3"/>
  <c r="I74" i="3"/>
  <c r="J74" i="3" s="1"/>
  <c r="K74" i="3" s="1"/>
  <c r="L74" i="3" s="1"/>
  <c r="M74" i="3" s="1"/>
  <c r="N74" i="3" s="1"/>
  <c r="O74" i="3" s="1"/>
  <c r="P74" i="3" s="1"/>
  <c r="Q74" i="3" s="1"/>
  <c r="R74" i="3" s="1"/>
  <c r="V73" i="3"/>
  <c r="I68" i="3"/>
  <c r="J68" i="3" s="1"/>
  <c r="K68" i="3" s="1"/>
  <c r="L68" i="3" s="1"/>
  <c r="M68" i="3" s="1"/>
  <c r="N68" i="3" s="1"/>
  <c r="O68" i="3" s="1"/>
  <c r="P68" i="3" s="1"/>
  <c r="S68" i="3" s="1"/>
  <c r="T68" i="3" s="1"/>
  <c r="U68" i="3" s="1"/>
  <c r="V67" i="3"/>
  <c r="V61" i="3"/>
  <c r="I56" i="3"/>
  <c r="J56" i="3" s="1"/>
  <c r="K56" i="3" s="1"/>
  <c r="L56" i="3" s="1"/>
  <c r="M56" i="3" s="1"/>
  <c r="N56" i="3" s="1"/>
  <c r="O56" i="3" s="1"/>
  <c r="P56" i="3" s="1"/>
  <c r="Q56" i="3" s="1"/>
  <c r="R56" i="3" s="1"/>
  <c r="V55" i="3"/>
  <c r="C50" i="3"/>
  <c r="V49" i="3"/>
  <c r="I44" i="3"/>
  <c r="J44" i="3" s="1"/>
  <c r="K44" i="3" s="1"/>
  <c r="L44" i="3" s="1"/>
  <c r="M44" i="3" s="1"/>
  <c r="N44" i="3" s="1"/>
  <c r="O44" i="3" s="1"/>
  <c r="P44" i="3" s="1"/>
  <c r="Q44" i="3" s="1"/>
  <c r="R44" i="3" s="1"/>
  <c r="V43" i="3"/>
  <c r="V37" i="3"/>
  <c r="V19" i="3"/>
  <c r="C14" i="3"/>
  <c r="V13" i="3"/>
  <c r="V25" i="3"/>
  <c r="V31" i="3"/>
  <c r="W97" i="3"/>
  <c r="W96" i="3"/>
  <c r="AS14" i="5" l="1"/>
  <c r="AO38" i="7"/>
  <c r="AO56" i="7"/>
  <c r="AS62" i="4"/>
  <c r="AS14" i="4"/>
  <c r="AO86" i="6"/>
  <c r="AO44" i="6"/>
  <c r="AS50" i="5"/>
  <c r="AS56" i="4"/>
  <c r="AS68" i="4"/>
  <c r="AO44" i="7"/>
  <c r="AO50" i="6"/>
  <c r="AO26" i="6"/>
  <c r="AS8" i="5"/>
  <c r="AO68" i="6"/>
  <c r="AS110" i="4"/>
  <c r="AS104" i="5"/>
  <c r="AO38" i="6"/>
  <c r="AO104" i="6"/>
  <c r="AS44" i="5"/>
  <c r="AO20" i="6"/>
  <c r="AS98" i="5"/>
  <c r="AS80" i="4"/>
  <c r="AS50" i="4"/>
  <c r="AS20" i="5"/>
  <c r="O98" i="2"/>
  <c r="P98" i="2" s="1"/>
  <c r="Q98" i="2" s="1"/>
  <c r="R98" i="2" s="1"/>
  <c r="S98" i="2" s="1"/>
  <c r="T98" i="2" s="1"/>
  <c r="U98" i="2" s="1"/>
  <c r="N26" i="2"/>
  <c r="O26" i="2" s="1"/>
  <c r="P26" i="2" s="1"/>
  <c r="Q56" i="2"/>
  <c r="R56" i="2" s="1"/>
  <c r="S56" i="2" s="1"/>
  <c r="T56" i="2" s="1"/>
  <c r="U56" i="2" s="1"/>
  <c r="W68" i="2"/>
  <c r="W32" i="2"/>
  <c r="W14" i="2"/>
  <c r="V108" i="2"/>
  <c r="W74" i="3"/>
  <c r="W68" i="3"/>
  <c r="I86" i="3"/>
  <c r="J86" i="3" s="1"/>
  <c r="K86" i="3" s="1"/>
  <c r="L86" i="3" s="1"/>
  <c r="M86" i="3" s="1"/>
  <c r="N86" i="3" s="1"/>
  <c r="O86" i="3" s="1"/>
  <c r="P86" i="3" s="1"/>
  <c r="Q86" i="3" s="1"/>
  <c r="R86" i="3" s="1"/>
  <c r="I80" i="3"/>
  <c r="J80" i="3" s="1"/>
  <c r="K80" i="3" s="1"/>
  <c r="L80" i="3" s="1"/>
  <c r="M80" i="3" s="1"/>
  <c r="N80" i="3" s="1"/>
  <c r="O80" i="3" s="1"/>
  <c r="P80" i="3" s="1"/>
  <c r="Q80" i="3" s="1"/>
  <c r="R80" i="3" s="1"/>
  <c r="D92" i="3"/>
  <c r="E92" i="3" s="1"/>
  <c r="F92" i="3" s="1"/>
  <c r="G92" i="3" s="1"/>
  <c r="H92" i="3" s="1"/>
  <c r="I92" i="3" s="1"/>
  <c r="J92" i="3" s="1"/>
  <c r="K92" i="3" s="1"/>
  <c r="L92" i="3" s="1"/>
  <c r="M92" i="3" s="1"/>
  <c r="N92" i="3" s="1"/>
  <c r="O92" i="3" s="1"/>
  <c r="P92" i="3" s="1"/>
  <c r="Q92" i="3" s="1"/>
  <c r="R92" i="3" s="1"/>
  <c r="W56" i="3"/>
  <c r="I38" i="3"/>
  <c r="J38" i="3" s="1"/>
  <c r="K38" i="3" s="1"/>
  <c r="L38" i="3" s="1"/>
  <c r="M38" i="3" s="1"/>
  <c r="N38" i="3" s="1"/>
  <c r="O38" i="3" s="1"/>
  <c r="P38" i="3" s="1"/>
  <c r="Q38" i="3" s="1"/>
  <c r="R38" i="3" s="1"/>
  <c r="W44" i="3"/>
  <c r="D50" i="3"/>
  <c r="E50" i="3" s="1"/>
  <c r="F50" i="3" s="1"/>
  <c r="G50" i="3" s="1"/>
  <c r="H50" i="3" s="1"/>
  <c r="I50" i="3" s="1"/>
  <c r="J50" i="3" s="1"/>
  <c r="K50" i="3" s="1"/>
  <c r="L50" i="3" s="1"/>
  <c r="M50" i="3" s="1"/>
  <c r="N50" i="3" s="1"/>
  <c r="O50" i="3" s="1"/>
  <c r="P50" i="3" s="1"/>
  <c r="S50" i="3" s="1"/>
  <c r="T50" i="3" s="1"/>
  <c r="U50" i="3" s="1"/>
  <c r="I62" i="3"/>
  <c r="J62" i="3" s="1"/>
  <c r="K62" i="3" s="1"/>
  <c r="L62" i="3" s="1"/>
  <c r="M62" i="3" s="1"/>
  <c r="N62" i="3" s="1"/>
  <c r="O62" i="3" s="1"/>
  <c r="P62" i="3" s="1"/>
  <c r="Q62" i="3" s="1"/>
  <c r="R62" i="3" s="1"/>
  <c r="I20" i="3"/>
  <c r="J20" i="3" s="1"/>
  <c r="K20" i="3" s="1"/>
  <c r="L20" i="3" s="1"/>
  <c r="M20" i="3" s="1"/>
  <c r="N20" i="3" s="1"/>
  <c r="O20" i="3" s="1"/>
  <c r="P20" i="3" s="1"/>
  <c r="Q20" i="3" s="1"/>
  <c r="R20" i="3" s="1"/>
  <c r="W20" i="3" s="1"/>
  <c r="I14" i="3"/>
  <c r="J14" i="3" s="1"/>
  <c r="K14" i="3" s="1"/>
  <c r="L14" i="3" s="1"/>
  <c r="M14" i="3" s="1"/>
  <c r="N14" i="3" s="1"/>
  <c r="O14" i="3" s="1"/>
  <c r="P14" i="3" s="1"/>
  <c r="Q14" i="3" s="1"/>
  <c r="R14" i="3" s="1"/>
  <c r="I26" i="3"/>
  <c r="J26" i="3" s="1"/>
  <c r="K26" i="3" s="1"/>
  <c r="L26" i="3" s="1"/>
  <c r="M26" i="3" s="1"/>
  <c r="N26" i="3" s="1"/>
  <c r="O26" i="3" s="1"/>
  <c r="P26" i="3" s="1"/>
  <c r="S26" i="3" s="1"/>
  <c r="T26" i="3" s="1"/>
  <c r="U26" i="3" s="1"/>
  <c r="I32" i="3"/>
  <c r="J32" i="3" s="1"/>
  <c r="K32" i="3" s="1"/>
  <c r="L32" i="3" s="1"/>
  <c r="M32" i="3" s="1"/>
  <c r="N32" i="3" s="1"/>
  <c r="O32" i="3" s="1"/>
  <c r="P32" i="3" s="1"/>
  <c r="Q32" i="3" s="1"/>
  <c r="R32" i="3" s="1"/>
  <c r="V97" i="3"/>
  <c r="V96" i="3"/>
  <c r="W62" i="3" l="1"/>
  <c r="W50" i="3"/>
  <c r="W62" i="2"/>
  <c r="W26" i="2"/>
  <c r="W104" i="2"/>
  <c r="W98" i="2"/>
  <c r="W50" i="2"/>
  <c r="W38" i="2"/>
  <c r="W44" i="2"/>
  <c r="W86" i="2"/>
  <c r="W92" i="2"/>
  <c r="W80" i="2"/>
  <c r="W56" i="2"/>
  <c r="W20" i="2"/>
  <c r="W92" i="3"/>
  <c r="W86" i="3"/>
  <c r="W80" i="3"/>
  <c r="W38" i="3"/>
  <c r="W14" i="3"/>
  <c r="W26" i="3"/>
  <c r="W32" i="3"/>
  <c r="W74" i="2" l="1"/>
  <c r="V7" i="3" l="1"/>
  <c r="G8" i="3" l="1"/>
  <c r="H8" i="3" s="1"/>
  <c r="I8" i="3" s="1"/>
  <c r="J8" i="3" s="1"/>
  <c r="K8" i="3" s="1"/>
  <c r="L8" i="3" s="1"/>
  <c r="M8" i="3" s="1"/>
  <c r="N8" i="3" s="1"/>
  <c r="O8" i="3" s="1"/>
  <c r="P8" i="3" s="1"/>
  <c r="S8" i="3" l="1"/>
  <c r="T8" i="3" s="1"/>
  <c r="P109" i="2"/>
  <c r="V109" i="2" s="1"/>
  <c r="V7" i="2"/>
  <c r="P8" i="2"/>
  <c r="Q8" i="2" s="1"/>
  <c r="R8" i="2" s="1"/>
  <c r="U8" i="3" l="1"/>
  <c r="W8" i="3" s="1"/>
  <c r="W8" i="2"/>
</calcChain>
</file>

<file path=xl/sharedStrings.xml><?xml version="1.0" encoding="utf-8"?>
<sst xmlns="http://schemas.openxmlformats.org/spreadsheetml/2006/main" count="7886" uniqueCount="115">
  <si>
    <t xml:space="preserve"> Linia:</t>
  </si>
  <si>
    <t xml:space="preserve"> Badane parametry</t>
  </si>
  <si>
    <t xml:space="preserve"> Maksymalne  napełnienie</t>
  </si>
  <si>
    <t>l. wys.</t>
  </si>
  <si>
    <t>l. wsiad.</t>
  </si>
  <si>
    <t>w poj.</t>
  </si>
  <si>
    <t>g. przyj.</t>
  </si>
  <si>
    <t>g. odj.</t>
  </si>
  <si>
    <t xml:space="preserve"> </t>
  </si>
  <si>
    <t>uwagi:</t>
  </si>
  <si>
    <t xml:space="preserve"> PTC / UM Ostróda / ŻOE Sp. z o.o.</t>
  </si>
  <si>
    <t xml:space="preserve"> Działki</t>
  </si>
  <si>
    <t xml:space="preserve"> Przepompownia</t>
  </si>
  <si>
    <t xml:space="preserve"> DEC</t>
  </si>
  <si>
    <t xml:space="preserve"> PKP</t>
  </si>
  <si>
    <t xml:space="preserve"> Jana Pawła II</t>
  </si>
  <si>
    <t xml:space="preserve"> Grunwaldzka I</t>
  </si>
  <si>
    <t xml:space="preserve"> Grunwaldzka II</t>
  </si>
  <si>
    <t xml:space="preserve"> Szpital</t>
  </si>
  <si>
    <t xml:space="preserve"> Przychodnia</t>
  </si>
  <si>
    <t xml:space="preserve"> Blaszak</t>
  </si>
  <si>
    <t xml:space="preserve"> Kaufland </t>
  </si>
  <si>
    <t xml:space="preserve"> GS/ZKM</t>
  </si>
  <si>
    <t xml:space="preserve"> Arena</t>
  </si>
  <si>
    <t xml:space="preserve"> Worniny</t>
  </si>
  <si>
    <t xml:space="preserve"> Mariaszek</t>
  </si>
  <si>
    <t xml:space="preserve"> MORLINY</t>
  </si>
  <si>
    <t xml:space="preserve"> IDZBARK</t>
  </si>
  <si>
    <t xml:space="preserve"> GÓRKA</t>
  </si>
  <si>
    <t xml:space="preserve"> Wodospad</t>
  </si>
  <si>
    <t xml:space="preserve"> Zajezierze</t>
  </si>
  <si>
    <t xml:space="preserve"> ZKM</t>
  </si>
  <si>
    <t xml:space="preserve"> Lecznica</t>
  </si>
  <si>
    <t xml:space="preserve"> Biedronka</t>
  </si>
  <si>
    <t xml:space="preserve"> Ośrodek</t>
  </si>
  <si>
    <t xml:space="preserve"> Grunwaldzka LO</t>
  </si>
  <si>
    <t xml:space="preserve"> Pasaż</t>
  </si>
  <si>
    <t xml:space="preserve"> Jaracza</t>
  </si>
  <si>
    <t xml:space="preserve"> OS. MŁODYCH</t>
  </si>
  <si>
    <t> A. Godz. rozpoczęcia  kursu wg harmonogramu.  B. Relacja przejazdu  C. Nr inw. pojazdu</t>
  </si>
  <si>
    <r>
      <t xml:space="preserve"> </t>
    </r>
    <r>
      <rPr>
        <b/>
        <sz val="8"/>
        <rFont val="Tahoma"/>
        <family val="2"/>
      </rPr>
      <t>A. Suma osób  wsiad.</t>
    </r>
    <r>
      <rPr>
        <sz val="8"/>
        <rFont val="Tahoma"/>
        <family val="2"/>
      </rPr>
      <t> 
 B. Czas jazdy w min.</t>
    </r>
  </si>
  <si>
    <t xml:space="preserve"> Rozkład powszedni</t>
  </si>
  <si>
    <t xml:space="preserve"> Data badań: 23, 24 listopada 2016 r.</t>
  </si>
  <si>
    <t>Suma wysiadających</t>
  </si>
  <si>
    <t>Suma wsiadających</t>
  </si>
  <si>
    <t>ZKM &gt; Os. Młodych</t>
  </si>
  <si>
    <t>ZKM &gt; Morliny</t>
  </si>
  <si>
    <t>Idzbark &gt; Morliny</t>
  </si>
  <si>
    <t>Idzbark &gt; Os. Młodych</t>
  </si>
  <si>
    <t>Górka &gt; Morliny</t>
  </si>
  <si>
    <t>x</t>
  </si>
  <si>
    <t>GS/ZKM &gt; Górka</t>
  </si>
  <si>
    <t>Morliny &gt; GS/ZKM</t>
  </si>
  <si>
    <t>Os. Młodych &gt; GS/ZKM</t>
  </si>
  <si>
    <t>GS/ZKM &gt; Idzbark</t>
  </si>
  <si>
    <t>Os. Młodych &gt; Idzbark</t>
  </si>
  <si>
    <t>16W</t>
  </si>
  <si>
    <t xml:space="preserve"> 1 osoba wysiadła na przyst. "Lecznica" - między przyst. "Kaufland" a "GS/ZKM" - nieuwzględniony w rozkładzie jazdy. Dopisano do przyst. "GS/ZKM".</t>
  </si>
  <si>
    <t>30W</t>
  </si>
  <si>
    <t xml:space="preserve"> 1 os. pozostała w pojeździe z poprzedniego kursu.</t>
  </si>
  <si>
    <t>Polna &gt; Morliny</t>
  </si>
  <si>
    <t>Polna &gt; Os. Młodych</t>
  </si>
  <si>
    <t>Kajkowo &gt; Os. Młodych</t>
  </si>
  <si>
    <t>Idzbark &gt; Tyrowo</t>
  </si>
  <si>
    <t>Kajkowo &gt; Morliny</t>
  </si>
  <si>
    <t xml:space="preserve"> Kontrola biletów do przyst. "Pasaż".</t>
  </si>
  <si>
    <t xml:space="preserve"> Na całej trasie kursu kontrolowano bilety.</t>
  </si>
  <si>
    <t>Kajkowo &gt; Tyrowo</t>
  </si>
  <si>
    <t>Górka &gt; Os. Młodych</t>
  </si>
  <si>
    <t>ZKM &gt; Tyrowo</t>
  </si>
  <si>
    <t xml:space="preserve"> TYROWO</t>
  </si>
  <si>
    <t xml:space="preserve"> Tyrowo I</t>
  </si>
  <si>
    <t xml:space="preserve"> Most</t>
  </si>
  <si>
    <t xml:space="preserve"> Skład Opału</t>
  </si>
  <si>
    <t xml:space="preserve"> Baza PKP</t>
  </si>
  <si>
    <t xml:space="preserve"> Chrobrego Przedszkole</t>
  </si>
  <si>
    <t xml:space="preserve"> Chrobrego Kościół</t>
  </si>
  <si>
    <t xml:space="preserve"> Chrobrego (pętla)</t>
  </si>
  <si>
    <t xml:space="preserve"> Chrobrego I</t>
  </si>
  <si>
    <t xml:space="preserve"> Kętrzyńskiego</t>
  </si>
  <si>
    <t xml:space="preserve"> KAJKOWO</t>
  </si>
  <si>
    <t xml:space="preserve"> Świetlińska</t>
  </si>
  <si>
    <t xml:space="preserve"> POLNA</t>
  </si>
  <si>
    <t xml:space="preserve"> Kajkowo I</t>
  </si>
  <si>
    <t xml:space="preserve"> Kajkowo</t>
  </si>
  <si>
    <t xml:space="preserve"> Chrobrego Cmentarz</t>
  </si>
  <si>
    <t xml:space="preserve"> Biedronka </t>
  </si>
  <si>
    <t xml:space="preserve"> Lecznica </t>
  </si>
  <si>
    <t xml:space="preserve"> Zajezierze </t>
  </si>
  <si>
    <t xml:space="preserve"> Kierunek: Idzbark &gt; Morliny</t>
  </si>
  <si>
    <t xml:space="preserve"> Rozkład sobotni</t>
  </si>
  <si>
    <t xml:space="preserve"> Data badań: 26 listopada 2016 r.</t>
  </si>
  <si>
    <t xml:space="preserve"> 1 os. wysiadła przy Oczyszczalni - na przystanku niewykazanym w rozkładzie jazdy (dopisana do Morlin).</t>
  </si>
  <si>
    <t xml:space="preserve"> Rozkład niedzielny</t>
  </si>
  <si>
    <t xml:space="preserve"> Data badań: 27 listopada 2016 r.</t>
  </si>
  <si>
    <t xml:space="preserve"> 1 os. pozostała w pojeździe na kolejny kurs.</t>
  </si>
  <si>
    <t>Os. Młodych &gt; Polna</t>
  </si>
  <si>
    <t>Tyrowo &gt; Kajowo</t>
  </si>
  <si>
    <t>Morliny &gt; Idzbark</t>
  </si>
  <si>
    <t>Morliny &gt; Polna</t>
  </si>
  <si>
    <t>Os. Młodych &gt; Kajkowo</t>
  </si>
  <si>
    <t>Tyrowo &gt; Kajkowo</t>
  </si>
  <si>
    <t xml:space="preserve"> Kontrola biletów od przyst. "Przychodnia" do końca trasy.</t>
  </si>
  <si>
    <t>Os. Młodych &gt; Górka</t>
  </si>
  <si>
    <t>Tyrowo &gt; Idzbark</t>
  </si>
  <si>
    <t xml:space="preserve"> Kontrola biletów od przyst. "Jana Pawła II" do końca trasy.</t>
  </si>
  <si>
    <t>Morliny &gt; Górka</t>
  </si>
  <si>
    <t>Morliny &gt; ZKM</t>
  </si>
  <si>
    <t xml:space="preserve"> Górka</t>
  </si>
  <si>
    <t xml:space="preserve"> Kajkowo I </t>
  </si>
  <si>
    <t xml:space="preserve"> Kaufland</t>
  </si>
  <si>
    <t xml:space="preserve"> Grunwaldzka II </t>
  </si>
  <si>
    <t xml:space="preserve"> Kierunek: Morliny &gt; Idzbark</t>
  </si>
  <si>
    <t xml:space="preserve"> 1 osoba wsiadała na przystanku PKS między Przepompownią a DEC (dopisana do przyst. "Przepompownia").</t>
  </si>
  <si>
    <t>Pasażerowie poza miastem Ostróda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</si>
</sst>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ahoma"/>
      <family val="2"/>
      <charset val="238"/>
    </font>
    <font>
      <b/>
      <sz val="14"/>
      <name val="Tahoma"/>
      <family val="2"/>
    </font>
    <font>
      <b/>
      <sz val="13"/>
      <name val="Tahoma"/>
      <family val="2"/>
      <charset val="238"/>
    </font>
    <font>
      <b/>
      <sz val="16"/>
      <name val="Tahoma"/>
      <family val="2"/>
    </font>
    <font>
      <b/>
      <sz val="14"/>
      <name val="Tahoma"/>
      <family val="2"/>
      <charset val="238"/>
    </font>
    <font>
      <sz val="9"/>
      <name val="Tahoma"/>
      <family val="2"/>
    </font>
    <font>
      <sz val="10"/>
      <color indexed="12"/>
      <name val="Tahoma"/>
      <family val="2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name val="Arial"/>
      <family val="2"/>
      <charset val="238"/>
    </font>
    <font>
      <sz val="8"/>
      <name val="Tahoma"/>
      <family val="2"/>
    </font>
    <font>
      <b/>
      <sz val="8"/>
      <name val="Tahoma"/>
      <family val="2"/>
    </font>
    <font>
      <sz val="9"/>
      <color theme="1"/>
      <name val="Tahoma"/>
      <family val="2"/>
      <charset val="238"/>
    </font>
    <font>
      <sz val="9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406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4" fillId="0" borderId="9" xfId="0" applyFont="1" applyFill="1" applyBorder="1"/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0" fontId="7" fillId="0" borderId="10" xfId="0" applyFont="1" applyFill="1" applyBorder="1" applyAlignment="1">
      <alignment vertical="center"/>
    </xf>
    <xf numFmtId="0" fontId="3" fillId="0" borderId="12" xfId="0" applyFont="1" applyFill="1" applyBorder="1"/>
    <xf numFmtId="0" fontId="9" fillId="0" borderId="13" xfId="0" applyFont="1" applyBorder="1" applyAlignment="1">
      <alignment horizontal="center" textRotation="90" wrapText="1"/>
    </xf>
    <xf numFmtId="0" fontId="3" fillId="2" borderId="15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 textRotation="90" wrapText="1"/>
    </xf>
    <xf numFmtId="0" fontId="8" fillId="0" borderId="20" xfId="0" applyFont="1" applyBorder="1" applyAlignment="1">
      <alignment horizontal="center" textRotation="90" wrapText="1"/>
    </xf>
    <xf numFmtId="0" fontId="8" fillId="0" borderId="32" xfId="0" applyFont="1" applyBorder="1" applyAlignment="1">
      <alignment horizontal="center" textRotation="90" wrapText="1"/>
    </xf>
    <xf numFmtId="0" fontId="8" fillId="0" borderId="25" xfId="0" applyFont="1" applyBorder="1" applyAlignment="1">
      <alignment horizontal="center"/>
    </xf>
    <xf numFmtId="0" fontId="8" fillId="0" borderId="24" xfId="0" applyFont="1" applyBorder="1" applyAlignment="1">
      <alignment horizontal="center" textRotation="90" wrapText="1"/>
    </xf>
    <xf numFmtId="0" fontId="8" fillId="3" borderId="20" xfId="0" applyFont="1" applyFill="1" applyBorder="1" applyAlignment="1">
      <alignment horizontal="center" textRotation="90" wrapText="1"/>
    </xf>
    <xf numFmtId="0" fontId="8" fillId="3" borderId="24" xfId="0" applyFont="1" applyFill="1" applyBorder="1" applyAlignment="1">
      <alignment horizontal="center" textRotation="90" wrapText="1"/>
    </xf>
    <xf numFmtId="0" fontId="8" fillId="4" borderId="20" xfId="0" applyFont="1" applyFill="1" applyBorder="1" applyAlignment="1">
      <alignment horizontal="center" textRotation="90" wrapText="1"/>
    </xf>
    <xf numFmtId="0" fontId="8" fillId="4" borderId="32" xfId="0" applyFont="1" applyFill="1" applyBorder="1" applyAlignment="1">
      <alignment horizontal="center" textRotation="90" wrapText="1"/>
    </xf>
    <xf numFmtId="0" fontId="8" fillId="4" borderId="31" xfId="0" applyFont="1" applyFill="1" applyBorder="1" applyAlignment="1">
      <alignment horizontal="center" textRotation="90" wrapText="1"/>
    </xf>
    <xf numFmtId="0" fontId="8" fillId="5" borderId="20" xfId="0" applyFont="1" applyFill="1" applyBorder="1" applyAlignment="1">
      <alignment horizontal="center" textRotation="90" wrapText="1"/>
    </xf>
    <xf numFmtId="0" fontId="8" fillId="5" borderId="32" xfId="0" applyFont="1" applyFill="1" applyBorder="1" applyAlignment="1">
      <alignment horizontal="center" textRotation="90" wrapText="1"/>
    </xf>
    <xf numFmtId="0" fontId="8" fillId="5" borderId="31" xfId="0" applyFont="1" applyFill="1" applyBorder="1" applyAlignment="1">
      <alignment horizontal="center" textRotation="90" wrapText="1"/>
    </xf>
    <xf numFmtId="0" fontId="8" fillId="0" borderId="14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2" fontId="8" fillId="2" borderId="23" xfId="0" applyNumberFormat="1" applyFont="1" applyFill="1" applyBorder="1" applyAlignment="1">
      <alignment horizontal="center" vertical="center"/>
    </xf>
    <xf numFmtId="2" fontId="8" fillId="2" borderId="16" xfId="0" applyNumberFormat="1" applyFont="1" applyFill="1" applyBorder="1" applyAlignment="1">
      <alignment horizontal="center" vertical="center"/>
    </xf>
    <xf numFmtId="2" fontId="8" fillId="2" borderId="21" xfId="0" applyNumberFormat="1" applyFont="1" applyFill="1" applyBorder="1" applyAlignment="1">
      <alignment horizontal="center" vertical="center"/>
    </xf>
    <xf numFmtId="2" fontId="8" fillId="0" borderId="16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textRotation="90" wrapText="1"/>
    </xf>
    <xf numFmtId="0" fontId="8" fillId="0" borderId="36" xfId="0" applyFont="1" applyBorder="1" applyAlignment="1">
      <alignment horizontal="center" vertical="center"/>
    </xf>
    <xf numFmtId="2" fontId="11" fillId="0" borderId="37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textRotation="90" wrapText="1"/>
    </xf>
    <xf numFmtId="0" fontId="8" fillId="2" borderId="26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2" fontId="10" fillId="0" borderId="27" xfId="0" applyNumberFormat="1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2" fontId="8" fillId="2" borderId="16" xfId="0" applyNumberFormat="1" applyFont="1" applyFill="1" applyBorder="1" applyAlignment="1">
      <alignment horizontal="center" vertical="center" shrinkToFit="1"/>
    </xf>
    <xf numFmtId="2" fontId="8" fillId="2" borderId="21" xfId="0" applyNumberFormat="1" applyFont="1" applyFill="1" applyBorder="1" applyAlignment="1">
      <alignment horizontal="center" vertical="center" shrinkToFit="1"/>
    </xf>
    <xf numFmtId="2" fontId="8" fillId="0" borderId="23" xfId="0" applyNumberFormat="1" applyFont="1" applyFill="1" applyBorder="1" applyAlignment="1">
      <alignment horizontal="center" vertical="center" shrinkToFit="1"/>
    </xf>
    <xf numFmtId="2" fontId="8" fillId="0" borderId="16" xfId="0" applyNumberFormat="1" applyFont="1" applyFill="1" applyBorder="1" applyAlignment="1">
      <alignment horizontal="center" vertical="center" shrinkToFit="1"/>
    </xf>
    <xf numFmtId="2" fontId="8" fillId="3" borderId="21" xfId="0" applyNumberFormat="1" applyFont="1" applyFill="1" applyBorder="1" applyAlignment="1">
      <alignment horizontal="center" vertical="center" shrinkToFit="1"/>
    </xf>
    <xf numFmtId="0" fontId="11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6" borderId="38" xfId="0" applyFont="1" applyFill="1" applyBorder="1" applyAlignment="1">
      <alignment horizontal="center" vertical="center"/>
    </xf>
    <xf numFmtId="0" fontId="10" fillId="6" borderId="33" xfId="0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1" fontId="11" fillId="0" borderId="39" xfId="0" applyNumberFormat="1" applyFont="1" applyFill="1" applyBorder="1" applyAlignment="1">
      <alignment horizontal="center" vertical="center"/>
    </xf>
    <xf numFmtId="2" fontId="11" fillId="0" borderId="40" xfId="0" applyNumberFormat="1" applyFont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10" fillId="6" borderId="43" xfId="0" applyFont="1" applyFill="1" applyBorder="1" applyAlignment="1">
      <alignment horizontal="center" vertical="center"/>
    </xf>
    <xf numFmtId="0" fontId="10" fillId="6" borderId="41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horizontal="center" vertical="center"/>
    </xf>
    <xf numFmtId="1" fontId="11" fillId="0" borderId="44" xfId="0" applyNumberFormat="1" applyFont="1" applyFill="1" applyBorder="1" applyAlignment="1">
      <alignment horizontal="center" vertical="center"/>
    </xf>
    <xf numFmtId="2" fontId="10" fillId="2" borderId="16" xfId="0" applyNumberFormat="1" applyFont="1" applyFill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/>
    </xf>
    <xf numFmtId="2" fontId="8" fillId="8" borderId="23" xfId="0" applyNumberFormat="1" applyFont="1" applyFill="1" applyBorder="1" applyAlignment="1">
      <alignment horizontal="center" vertical="center" shrinkToFit="1"/>
    </xf>
    <xf numFmtId="2" fontId="8" fillId="8" borderId="21" xfId="0" applyNumberFormat="1" applyFont="1" applyFill="1" applyBorder="1" applyAlignment="1">
      <alignment horizontal="center" vertical="center" shrinkToFit="1"/>
    </xf>
    <xf numFmtId="0" fontId="10" fillId="5" borderId="38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0" fontId="10" fillId="5" borderId="42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40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textRotation="90" wrapText="1"/>
    </xf>
    <xf numFmtId="0" fontId="8" fillId="4" borderId="23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2" fontId="8" fillId="4" borderId="23" xfId="0" applyNumberFormat="1" applyFont="1" applyFill="1" applyBorder="1" applyAlignment="1">
      <alignment horizontal="center" vertical="center" shrinkToFit="1"/>
    </xf>
    <xf numFmtId="0" fontId="10" fillId="4" borderId="40" xfId="0" applyFont="1" applyFill="1" applyBorder="1" applyAlignment="1">
      <alignment horizontal="center" vertical="center"/>
    </xf>
    <xf numFmtId="2" fontId="8" fillId="10" borderId="21" xfId="0" applyNumberFormat="1" applyFont="1" applyFill="1" applyBorder="1" applyAlignment="1">
      <alignment horizontal="center" vertical="center" shrinkToFit="1"/>
    </xf>
    <xf numFmtId="2" fontId="8" fillId="10" borderId="23" xfId="0" applyNumberFormat="1" applyFont="1" applyFill="1" applyBorder="1" applyAlignment="1">
      <alignment horizontal="center" vertical="center" shrinkToFit="1"/>
    </xf>
    <xf numFmtId="2" fontId="8" fillId="10" borderId="16" xfId="0" applyNumberFormat="1" applyFont="1" applyFill="1" applyBorder="1" applyAlignment="1">
      <alignment horizontal="center" vertical="center" shrinkToFit="1"/>
    </xf>
    <xf numFmtId="2" fontId="10" fillId="10" borderId="22" xfId="0" applyNumberFormat="1" applyFont="1" applyFill="1" applyBorder="1" applyAlignment="1">
      <alignment horizontal="center" vertical="center" shrinkToFit="1"/>
    </xf>
    <xf numFmtId="0" fontId="10" fillId="4" borderId="33" xfId="0" applyFont="1" applyFill="1" applyBorder="1" applyAlignment="1">
      <alignment horizontal="center" vertical="center"/>
    </xf>
    <xf numFmtId="0" fontId="10" fillId="4" borderId="41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2" fontId="10" fillId="10" borderId="16" xfId="0" applyNumberFormat="1" applyFont="1" applyFill="1" applyBorder="1" applyAlignment="1">
      <alignment horizontal="center" vertical="center" shrinkToFit="1"/>
    </xf>
    <xf numFmtId="0" fontId="10" fillId="4" borderId="16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10" fillId="8" borderId="19" xfId="0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/>
    </xf>
    <xf numFmtId="0" fontId="10" fillId="10" borderId="22" xfId="0" applyFont="1" applyFill="1" applyBorder="1" applyAlignment="1">
      <alignment horizontal="center" vertical="center"/>
    </xf>
    <xf numFmtId="0" fontId="10" fillId="3" borderId="33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8" borderId="21" xfId="0" applyFont="1" applyFill="1" applyBorder="1" applyAlignment="1">
      <alignment horizontal="center" vertical="center"/>
    </xf>
    <xf numFmtId="0" fontId="10" fillId="5" borderId="23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 shrinkToFit="1"/>
    </xf>
    <xf numFmtId="0" fontId="10" fillId="3" borderId="21" xfId="0" applyFont="1" applyFill="1" applyBorder="1" applyAlignment="1">
      <alignment horizontal="center" vertical="center"/>
    </xf>
    <xf numFmtId="2" fontId="10" fillId="10" borderId="23" xfId="0" applyNumberFormat="1" applyFont="1" applyFill="1" applyBorder="1" applyAlignment="1">
      <alignment horizontal="center" vertical="center" shrinkToFit="1"/>
    </xf>
    <xf numFmtId="2" fontId="10" fillId="10" borderId="21" xfId="0" applyNumberFormat="1" applyFont="1" applyFill="1" applyBorder="1" applyAlignment="1">
      <alignment horizontal="center" vertical="center" shrinkToFit="1"/>
    </xf>
    <xf numFmtId="2" fontId="10" fillId="4" borderId="23" xfId="0" applyNumberFormat="1" applyFont="1" applyFill="1" applyBorder="1" applyAlignment="1">
      <alignment horizontal="center" vertical="center" shrinkToFit="1"/>
    </xf>
    <xf numFmtId="2" fontId="10" fillId="0" borderId="23" xfId="0" applyNumberFormat="1" applyFont="1" applyFill="1" applyBorder="1" applyAlignment="1">
      <alignment horizontal="center" vertical="center" shrinkToFit="1"/>
    </xf>
    <xf numFmtId="2" fontId="10" fillId="0" borderId="16" xfId="0" applyNumberFormat="1" applyFont="1" applyFill="1" applyBorder="1" applyAlignment="1">
      <alignment horizontal="center" vertical="center" shrinkToFit="1"/>
    </xf>
    <xf numFmtId="2" fontId="10" fillId="2" borderId="21" xfId="0" applyNumberFormat="1" applyFont="1" applyFill="1" applyBorder="1" applyAlignment="1">
      <alignment horizontal="center" vertical="center" shrinkToFit="1"/>
    </xf>
    <xf numFmtId="2" fontId="10" fillId="8" borderId="23" xfId="0" applyNumberFormat="1" applyFont="1" applyFill="1" applyBorder="1" applyAlignment="1">
      <alignment horizontal="center" vertical="center" shrinkToFit="1"/>
    </xf>
    <xf numFmtId="2" fontId="10" fillId="3" borderId="21" xfId="0" applyNumberFormat="1" applyFont="1" applyFill="1" applyBorder="1" applyAlignment="1">
      <alignment horizontal="center" vertical="center" shrinkToFit="1"/>
    </xf>
    <xf numFmtId="2" fontId="10" fillId="9" borderId="23" xfId="0" applyNumberFormat="1" applyFont="1" applyFill="1" applyBorder="1" applyAlignment="1">
      <alignment horizontal="center" vertical="center" shrinkToFit="1"/>
    </xf>
    <xf numFmtId="2" fontId="10" fillId="9" borderId="16" xfId="0" applyNumberFormat="1" applyFont="1" applyFill="1" applyBorder="1" applyAlignment="1">
      <alignment horizontal="center" vertical="center" shrinkToFit="1"/>
    </xf>
    <xf numFmtId="2" fontId="10" fillId="5" borderId="17" xfId="0" applyNumberFormat="1" applyFont="1" applyFill="1" applyBorder="1" applyAlignment="1">
      <alignment horizontal="center" vertical="center" shrinkToFit="1"/>
    </xf>
    <xf numFmtId="2" fontId="10" fillId="8" borderId="21" xfId="0" applyNumberFormat="1" applyFont="1" applyFill="1" applyBorder="1" applyAlignment="1">
      <alignment horizontal="center" vertical="center" shrinkToFit="1"/>
    </xf>
    <xf numFmtId="2" fontId="10" fillId="9" borderId="17" xfId="0" applyNumberFormat="1" applyFont="1" applyFill="1" applyBorder="1" applyAlignment="1">
      <alignment horizontal="center" vertical="center" shrinkToFit="1"/>
    </xf>
    <xf numFmtId="0" fontId="10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3" borderId="34" xfId="0" applyFont="1" applyFill="1" applyBorder="1" applyAlignment="1">
      <alignment horizontal="center" textRotation="90" wrapText="1"/>
    </xf>
    <xf numFmtId="0" fontId="10" fillId="3" borderId="35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textRotation="90" wrapText="1"/>
    </xf>
    <xf numFmtId="0" fontId="8" fillId="6" borderId="20" xfId="0" applyFont="1" applyFill="1" applyBorder="1" applyAlignment="1">
      <alignment horizontal="center" textRotation="90" wrapText="1"/>
    </xf>
    <xf numFmtId="0" fontId="8" fillId="6" borderId="24" xfId="0" applyFont="1" applyFill="1" applyBorder="1" applyAlignment="1">
      <alignment horizontal="center" textRotation="90" wrapText="1"/>
    </xf>
    <xf numFmtId="0" fontId="10" fillId="6" borderId="23" xfId="0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 vertical="center"/>
    </xf>
    <xf numFmtId="0" fontId="8" fillId="0" borderId="0" xfId="0" applyFont="1" applyBorder="1" applyAlignment="1"/>
    <xf numFmtId="0" fontId="10" fillId="0" borderId="15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2" fontId="10" fillId="9" borderId="22" xfId="0" applyNumberFormat="1" applyFont="1" applyFill="1" applyBorder="1" applyAlignment="1">
      <alignment horizontal="center" vertical="center" shrinkToFit="1"/>
    </xf>
    <xf numFmtId="0" fontId="10" fillId="10" borderId="19" xfId="0" applyFont="1" applyFill="1" applyBorder="1" applyAlignment="1">
      <alignment horizontal="center" vertical="center"/>
    </xf>
    <xf numFmtId="0" fontId="10" fillId="8" borderId="26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33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10" borderId="17" xfId="0" applyFont="1" applyFill="1" applyBorder="1" applyAlignment="1">
      <alignment horizontal="center" vertical="center"/>
    </xf>
    <xf numFmtId="2" fontId="8" fillId="9" borderId="23" xfId="0" applyNumberFormat="1" applyFont="1" applyFill="1" applyBorder="1" applyAlignment="1">
      <alignment horizontal="center" vertical="center"/>
    </xf>
    <xf numFmtId="2" fontId="8" fillId="9" borderId="21" xfId="0" applyNumberFormat="1" applyFont="1" applyFill="1" applyBorder="1" applyAlignment="1">
      <alignment horizontal="center" vertical="center"/>
    </xf>
    <xf numFmtId="2" fontId="8" fillId="8" borderId="35" xfId="0" applyNumberFormat="1" applyFont="1" applyFill="1" applyBorder="1" applyAlignment="1">
      <alignment horizontal="center" vertical="center"/>
    </xf>
    <xf numFmtId="2" fontId="8" fillId="7" borderId="23" xfId="0" applyNumberFormat="1" applyFont="1" applyFill="1" applyBorder="1" applyAlignment="1">
      <alignment horizontal="center" vertical="center"/>
    </xf>
    <xf numFmtId="2" fontId="8" fillId="6" borderId="21" xfId="0" applyNumberFormat="1" applyFont="1" applyFill="1" applyBorder="1" applyAlignment="1">
      <alignment horizontal="center" vertical="center"/>
    </xf>
    <xf numFmtId="2" fontId="8" fillId="0" borderId="21" xfId="0" applyNumberFormat="1" applyFont="1" applyFill="1" applyBorder="1" applyAlignment="1">
      <alignment horizontal="center" vertical="center"/>
    </xf>
    <xf numFmtId="2" fontId="8" fillId="10" borderId="23" xfId="0" applyNumberFormat="1" applyFont="1" applyFill="1" applyBorder="1" applyAlignment="1">
      <alignment horizontal="center" vertical="center"/>
    </xf>
    <xf numFmtId="2" fontId="8" fillId="10" borderId="16" xfId="0" applyNumberFormat="1" applyFont="1" applyFill="1" applyBorder="1" applyAlignment="1">
      <alignment horizontal="center" vertical="center"/>
    </xf>
    <xf numFmtId="2" fontId="8" fillId="4" borderId="17" xfId="0" applyNumberFormat="1" applyFont="1" applyFill="1" applyBorder="1" applyAlignment="1">
      <alignment horizontal="center" vertical="center"/>
    </xf>
    <xf numFmtId="2" fontId="8" fillId="5" borderId="23" xfId="0" applyNumberFormat="1" applyFont="1" applyFill="1" applyBorder="1" applyAlignment="1">
      <alignment horizontal="center" vertical="center"/>
    </xf>
    <xf numFmtId="2" fontId="8" fillId="3" borderId="35" xfId="0" applyNumberFormat="1" applyFont="1" applyFill="1" applyBorder="1" applyAlignment="1">
      <alignment horizontal="center" vertical="center"/>
    </xf>
    <xf numFmtId="2" fontId="8" fillId="10" borderId="17" xfId="0" applyNumberFormat="1" applyFont="1" applyFill="1" applyBorder="1" applyAlignment="1">
      <alignment horizontal="center" vertical="center"/>
    </xf>
    <xf numFmtId="0" fontId="10" fillId="5" borderId="33" xfId="0" applyFont="1" applyFill="1" applyBorder="1" applyAlignment="1">
      <alignment horizontal="center" vertical="center"/>
    </xf>
    <xf numFmtId="0" fontId="10" fillId="5" borderId="41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2" fontId="8" fillId="4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5" fillId="0" borderId="0" xfId="2" applyFont="1" applyFill="1" applyBorder="1" applyAlignment="1">
      <alignment horizontal="center" vertical="center" shrinkToFit="1"/>
    </xf>
    <xf numFmtId="0" fontId="8" fillId="10" borderId="19" xfId="0" applyFont="1" applyFill="1" applyBorder="1" applyAlignment="1">
      <alignment horizontal="center" vertical="center"/>
    </xf>
    <xf numFmtId="0" fontId="10" fillId="4" borderId="45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0" fillId="5" borderId="45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10" fillId="3" borderId="45" xfId="0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/>
    </xf>
    <xf numFmtId="0" fontId="10" fillId="11" borderId="46" xfId="0" applyFont="1" applyFill="1" applyBorder="1" applyAlignment="1">
      <alignment horizontal="center" vertical="center"/>
    </xf>
    <xf numFmtId="0" fontId="10" fillId="11" borderId="19" xfId="0" applyFont="1" applyFill="1" applyBorder="1" applyAlignment="1">
      <alignment horizontal="center" vertical="center"/>
    </xf>
    <xf numFmtId="0" fontId="10" fillId="11" borderId="41" xfId="0" applyFont="1" applyFill="1" applyBorder="1" applyAlignment="1">
      <alignment horizontal="center" vertical="center"/>
    </xf>
    <xf numFmtId="0" fontId="10" fillId="11" borderId="45" xfId="0" applyFont="1" applyFill="1" applyBorder="1" applyAlignment="1">
      <alignment horizontal="center" vertical="center"/>
    </xf>
    <xf numFmtId="0" fontId="10" fillId="11" borderId="28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10" fillId="4" borderId="47" xfId="0" applyFont="1" applyFill="1" applyBorder="1" applyAlignment="1">
      <alignment horizontal="center" vertical="center"/>
    </xf>
    <xf numFmtId="0" fontId="10" fillId="5" borderId="47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3" borderId="47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/>
    </xf>
    <xf numFmtId="0" fontId="10" fillId="11" borderId="29" xfId="0" applyFont="1" applyFill="1" applyBorder="1" applyAlignment="1">
      <alignment horizontal="center" vertical="center"/>
    </xf>
    <xf numFmtId="0" fontId="10" fillId="11" borderId="15" xfId="0" applyFont="1" applyFill="1" applyBorder="1" applyAlignment="1">
      <alignment horizontal="center" vertical="center"/>
    </xf>
    <xf numFmtId="0" fontId="10" fillId="11" borderId="33" xfId="0" applyFont="1" applyFill="1" applyBorder="1" applyAlignment="1">
      <alignment horizontal="center" vertical="center"/>
    </xf>
    <xf numFmtId="0" fontId="10" fillId="11" borderId="47" xfId="0" applyFont="1" applyFill="1" applyBorder="1" applyAlignment="1">
      <alignment horizontal="center" vertical="center"/>
    </xf>
    <xf numFmtId="0" fontId="10" fillId="11" borderId="26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/>
    <xf numFmtId="0" fontId="8" fillId="0" borderId="9" xfId="0" applyFont="1" applyBorder="1" applyAlignment="1"/>
    <xf numFmtId="2" fontId="8" fillId="10" borderId="17" xfId="0" applyNumberFormat="1" applyFont="1" applyFill="1" applyBorder="1" applyAlignment="1">
      <alignment horizontal="center" vertical="center" shrinkToFit="1"/>
    </xf>
    <xf numFmtId="0" fontId="8" fillId="5" borderId="21" xfId="0" applyFont="1" applyFill="1" applyBorder="1" applyAlignment="1">
      <alignment horizontal="center" vertical="center"/>
    </xf>
    <xf numFmtId="2" fontId="8" fillId="9" borderId="23" xfId="0" applyNumberFormat="1" applyFont="1" applyFill="1" applyBorder="1" applyAlignment="1">
      <alignment horizontal="center" vertical="center" shrinkToFit="1"/>
    </xf>
    <xf numFmtId="2" fontId="8" fillId="2" borderId="35" xfId="0" applyNumberFormat="1" applyFont="1" applyFill="1" applyBorder="1" applyAlignment="1">
      <alignment horizontal="center" vertical="center" shrinkToFit="1"/>
    </xf>
    <xf numFmtId="2" fontId="16" fillId="0" borderId="21" xfId="0" applyNumberFormat="1" applyFont="1" applyFill="1" applyBorder="1" applyAlignment="1">
      <alignment horizontal="center" vertical="center" shrinkToFit="1"/>
    </xf>
    <xf numFmtId="2" fontId="16" fillId="2" borderId="21" xfId="0" applyNumberFormat="1" applyFont="1" applyFill="1" applyBorder="1" applyAlignment="1">
      <alignment horizontal="center" vertical="center" shrinkToFit="1"/>
    </xf>
    <xf numFmtId="2" fontId="16" fillId="2" borderId="23" xfId="0" applyNumberFormat="1" applyFont="1" applyFill="1" applyBorder="1" applyAlignment="1">
      <alignment horizontal="center" vertical="center" shrinkToFit="1"/>
    </xf>
    <xf numFmtId="2" fontId="16" fillId="11" borderId="35" xfId="0" applyNumberFormat="1" applyFont="1" applyFill="1" applyBorder="1" applyAlignment="1">
      <alignment horizontal="center" vertical="center" shrinkToFit="1"/>
    </xf>
    <xf numFmtId="2" fontId="16" fillId="12" borderId="21" xfId="0" applyNumberFormat="1" applyFont="1" applyFill="1" applyBorder="1" applyAlignment="1">
      <alignment horizontal="center" vertical="center" shrinkToFit="1"/>
    </xf>
    <xf numFmtId="2" fontId="16" fillId="11" borderId="21" xfId="0" applyNumberFormat="1" applyFont="1" applyFill="1" applyBorder="1" applyAlignment="1">
      <alignment horizontal="center" vertical="center" shrinkToFit="1"/>
    </xf>
    <xf numFmtId="2" fontId="16" fillId="12" borderId="23" xfId="0" applyNumberFormat="1" applyFont="1" applyFill="1" applyBorder="1" applyAlignment="1">
      <alignment horizontal="center" vertical="center" shrinkToFit="1"/>
    </xf>
    <xf numFmtId="2" fontId="16" fillId="11" borderId="27" xfId="0" applyNumberFormat="1" applyFont="1" applyFill="1" applyBorder="1" applyAlignment="1">
      <alignment horizontal="center" vertical="center" shrinkToFit="1"/>
    </xf>
    <xf numFmtId="2" fontId="8" fillId="12" borderId="21" xfId="0" applyNumberFormat="1" applyFont="1" applyFill="1" applyBorder="1" applyAlignment="1">
      <alignment horizontal="center" vertical="center" shrinkToFit="1"/>
    </xf>
    <xf numFmtId="2" fontId="16" fillId="11" borderId="23" xfId="0" applyNumberFormat="1" applyFont="1" applyFill="1" applyBorder="1" applyAlignment="1">
      <alignment horizontal="center" vertical="center" shrinkToFit="1"/>
    </xf>
    <xf numFmtId="2" fontId="8" fillId="12" borderId="23" xfId="0" applyNumberFormat="1" applyFont="1" applyFill="1" applyBorder="1" applyAlignment="1">
      <alignment horizontal="center" vertical="center" shrinkToFit="1"/>
    </xf>
    <xf numFmtId="2" fontId="8" fillId="11" borderId="21" xfId="0" applyNumberFormat="1" applyFont="1" applyFill="1" applyBorder="1" applyAlignment="1">
      <alignment horizontal="center" vertical="center" shrinkToFit="1"/>
    </xf>
    <xf numFmtId="2" fontId="8" fillId="0" borderId="21" xfId="0" applyNumberFormat="1" applyFont="1" applyFill="1" applyBorder="1" applyAlignment="1">
      <alignment horizontal="center" vertical="center" shrinkToFit="1"/>
    </xf>
    <xf numFmtId="2" fontId="8" fillId="2" borderId="23" xfId="0" applyNumberFormat="1" applyFont="1" applyFill="1" applyBorder="1" applyAlignment="1">
      <alignment horizontal="center" vertical="center" shrinkToFit="1"/>
    </xf>
    <xf numFmtId="2" fontId="8" fillId="0" borderId="35" xfId="0" applyNumberFormat="1" applyFont="1" applyFill="1" applyBorder="1" applyAlignment="1">
      <alignment horizontal="center" vertical="center" shrinkToFit="1"/>
    </xf>
    <xf numFmtId="2" fontId="8" fillId="0" borderId="23" xfId="0" applyNumberFormat="1" applyFont="1" applyBorder="1" applyAlignment="1">
      <alignment horizontal="center" vertical="center" shrinkToFit="1"/>
    </xf>
    <xf numFmtId="2" fontId="8" fillId="4" borderId="17" xfId="0" applyNumberFormat="1" applyFont="1" applyFill="1" applyBorder="1" applyAlignment="1">
      <alignment horizontal="center" vertical="center" shrinkToFit="1"/>
    </xf>
    <xf numFmtId="2" fontId="16" fillId="5" borderId="21" xfId="0" applyNumberFormat="1" applyFont="1" applyFill="1" applyBorder="1" applyAlignment="1">
      <alignment horizontal="center" vertical="center" shrinkToFit="1"/>
    </xf>
    <xf numFmtId="2" fontId="8" fillId="11" borderId="23" xfId="0" applyNumberFormat="1" applyFont="1" applyFill="1" applyBorder="1" applyAlignment="1">
      <alignment horizontal="center" vertical="center" shrinkToFit="1"/>
    </xf>
    <xf numFmtId="0" fontId="10" fillId="5" borderId="21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11" borderId="23" xfId="0" applyFont="1" applyFill="1" applyBorder="1" applyAlignment="1">
      <alignment horizontal="center" vertical="center"/>
    </xf>
    <xf numFmtId="0" fontId="10" fillId="11" borderId="21" xfId="0" applyFont="1" applyFill="1" applyBorder="1" applyAlignment="1">
      <alignment horizontal="center" vertical="center"/>
    </xf>
    <xf numFmtId="0" fontId="10" fillId="11" borderId="16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shrinkToFit="1"/>
    </xf>
    <xf numFmtId="0" fontId="8" fillId="5" borderId="23" xfId="0" applyFont="1" applyFill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11" borderId="35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11" borderId="47" xfId="0" applyFont="1" applyFill="1" applyBorder="1" applyAlignment="1">
      <alignment horizontal="center" vertical="center"/>
    </xf>
    <xf numFmtId="0" fontId="8" fillId="11" borderId="33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11" borderId="2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16" fillId="8" borderId="21" xfId="0" applyNumberFormat="1" applyFont="1" applyFill="1" applyBorder="1" applyAlignment="1">
      <alignment horizontal="center" vertical="center" shrinkToFit="1"/>
    </xf>
    <xf numFmtId="2" fontId="16" fillId="8" borderId="23" xfId="0" applyNumberFormat="1" applyFont="1" applyFill="1" applyBorder="1" applyAlignment="1">
      <alignment horizontal="center" vertical="center" shrinkToFit="1"/>
    </xf>
    <xf numFmtId="2" fontId="8" fillId="5" borderId="21" xfId="0" applyNumberFormat="1" applyFont="1" applyFill="1" applyBorder="1" applyAlignment="1">
      <alignment horizontal="center" vertical="center" shrinkToFit="1"/>
    </xf>
    <xf numFmtId="2" fontId="16" fillId="3" borderId="21" xfId="0" applyNumberFormat="1" applyFont="1" applyFill="1" applyBorder="1" applyAlignment="1">
      <alignment horizontal="center" vertical="center" shrinkToFit="1"/>
    </xf>
    <xf numFmtId="2" fontId="8" fillId="11" borderId="27" xfId="0" applyNumberFormat="1" applyFont="1" applyFill="1" applyBorder="1" applyAlignment="1">
      <alignment horizontal="center" vertical="center" shrinkToFit="1"/>
    </xf>
    <xf numFmtId="2" fontId="16" fillId="0" borderId="35" xfId="0" applyNumberFormat="1" applyFont="1" applyFill="1" applyBorder="1" applyAlignment="1">
      <alignment horizontal="center" vertical="center" shrinkToFit="1"/>
    </xf>
    <xf numFmtId="2" fontId="16" fillId="0" borderId="23" xfId="0" applyNumberFormat="1" applyFont="1" applyFill="1" applyBorder="1" applyAlignment="1">
      <alignment horizontal="center" vertical="center" shrinkToFit="1"/>
    </xf>
    <xf numFmtId="2" fontId="16" fillId="0" borderId="23" xfId="0" applyNumberFormat="1" applyFont="1" applyBorder="1" applyAlignment="1">
      <alignment horizontal="center" vertical="center" shrinkToFit="1"/>
    </xf>
    <xf numFmtId="2" fontId="16" fillId="4" borderId="17" xfId="0" applyNumberFormat="1" applyFont="1" applyFill="1" applyBorder="1" applyAlignment="1">
      <alignment horizontal="center" vertical="center" shrinkToFit="1"/>
    </xf>
    <xf numFmtId="0" fontId="10" fillId="4" borderId="16" xfId="0" applyFont="1" applyFill="1" applyBorder="1" applyAlignment="1">
      <alignment horizontal="center" vertical="center" shrinkToFit="1"/>
    </xf>
    <xf numFmtId="0" fontId="10" fillId="4" borderId="21" xfId="0" applyFont="1" applyFill="1" applyBorder="1" applyAlignment="1">
      <alignment horizontal="center" vertical="center" shrinkToFit="1"/>
    </xf>
    <xf numFmtId="0" fontId="10" fillId="5" borderId="21" xfId="0" applyFont="1" applyFill="1" applyBorder="1" applyAlignment="1">
      <alignment horizontal="center" vertical="center" shrinkToFit="1"/>
    </xf>
    <xf numFmtId="0" fontId="10" fillId="5" borderId="23" xfId="0" applyFont="1" applyFill="1" applyBorder="1" applyAlignment="1">
      <alignment horizontal="center" vertical="center" shrinkToFit="1"/>
    </xf>
    <xf numFmtId="0" fontId="10" fillId="3" borderId="21" xfId="0" applyFont="1" applyFill="1" applyBorder="1" applyAlignment="1">
      <alignment horizontal="center" vertical="center" shrinkToFit="1"/>
    </xf>
    <xf numFmtId="0" fontId="10" fillId="3" borderId="23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0" fontId="10" fillId="11" borderId="23" xfId="0" applyFont="1" applyFill="1" applyBorder="1" applyAlignment="1">
      <alignment horizontal="center" vertical="center" shrinkToFit="1"/>
    </xf>
    <xf numFmtId="0" fontId="10" fillId="11" borderId="21" xfId="0" applyFont="1" applyFill="1" applyBorder="1" applyAlignment="1">
      <alignment horizontal="center" vertical="center" shrinkToFit="1"/>
    </xf>
    <xf numFmtId="0" fontId="10" fillId="11" borderId="16" xfId="0" applyFont="1" applyFill="1" applyBorder="1" applyAlignment="1">
      <alignment horizontal="center" vertical="center" shrinkToFit="1"/>
    </xf>
    <xf numFmtId="2" fontId="8" fillId="11" borderId="35" xfId="0" applyNumberFormat="1" applyFont="1" applyFill="1" applyBorder="1" applyAlignment="1">
      <alignment horizontal="center" vertical="center" shrinkToFit="1"/>
    </xf>
    <xf numFmtId="0" fontId="8" fillId="0" borderId="34" xfId="0" applyFont="1" applyBorder="1" applyAlignment="1">
      <alignment horizontal="center" textRotation="90" wrapText="1"/>
    </xf>
    <xf numFmtId="0" fontId="8" fillId="11" borderId="34" xfId="0" applyFont="1" applyFill="1" applyBorder="1" applyAlignment="1">
      <alignment horizontal="center" textRotation="90" wrapText="1"/>
    </xf>
    <xf numFmtId="0" fontId="8" fillId="11" borderId="24" xfId="0" applyFont="1" applyFill="1" applyBorder="1" applyAlignment="1">
      <alignment horizontal="center" textRotation="90" wrapText="1"/>
    </xf>
    <xf numFmtId="0" fontId="8" fillId="11" borderId="20" xfId="0" applyFont="1" applyFill="1" applyBorder="1" applyAlignment="1">
      <alignment horizontal="center" textRotation="90" shrinkToFit="1"/>
    </xf>
    <xf numFmtId="0" fontId="8" fillId="11" borderId="36" xfId="0" applyFont="1" applyFill="1" applyBorder="1" applyAlignment="1">
      <alignment horizontal="center" textRotation="90" wrapText="1"/>
    </xf>
    <xf numFmtId="0" fontId="8" fillId="11" borderId="20" xfId="0" applyFont="1" applyFill="1" applyBorder="1" applyAlignment="1">
      <alignment horizontal="center" textRotation="90" wrapText="1"/>
    </xf>
    <xf numFmtId="0" fontId="8" fillId="0" borderId="20" xfId="0" applyFont="1" applyFill="1" applyBorder="1" applyAlignment="1">
      <alignment horizontal="center" textRotation="90" wrapText="1"/>
    </xf>
    <xf numFmtId="2" fontId="16" fillId="2" borderId="35" xfId="0" applyNumberFormat="1" applyFont="1" applyFill="1" applyBorder="1" applyAlignment="1">
      <alignment horizontal="center" vertical="center" shrinkToFit="1"/>
    </xf>
    <xf numFmtId="2" fontId="8" fillId="9" borderId="21" xfId="0" applyNumberFormat="1" applyFont="1" applyFill="1" applyBorder="1" applyAlignment="1">
      <alignment horizontal="center" vertical="center" shrinkToFit="1"/>
    </xf>
    <xf numFmtId="0" fontId="8" fillId="9" borderId="21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shrinkToFit="1"/>
    </xf>
    <xf numFmtId="0" fontId="10" fillId="0" borderId="41" xfId="0" applyFont="1" applyFill="1" applyBorder="1" applyAlignment="1">
      <alignment horizontal="center" vertical="center" shrinkToFit="1"/>
    </xf>
    <xf numFmtId="0" fontId="10" fillId="0" borderId="45" xfId="0" applyFont="1" applyFill="1" applyBorder="1" applyAlignment="1">
      <alignment horizontal="center" vertical="center" shrinkToFit="1"/>
    </xf>
    <xf numFmtId="0" fontId="8" fillId="13" borderId="28" xfId="0" applyFont="1" applyFill="1" applyBorder="1" applyAlignment="1">
      <alignment horizontal="center" vertical="center" shrinkToFit="1"/>
    </xf>
    <xf numFmtId="0" fontId="10" fillId="0" borderId="46" xfId="0" applyFont="1" applyFill="1" applyBorder="1" applyAlignment="1">
      <alignment horizontal="center" vertical="center" shrinkToFit="1"/>
    </xf>
    <xf numFmtId="0" fontId="8" fillId="2" borderId="28" xfId="0" applyFont="1" applyFill="1" applyBorder="1" applyAlignment="1">
      <alignment horizontal="center" vertical="center" shrinkToFit="1"/>
    </xf>
    <xf numFmtId="0" fontId="10" fillId="7" borderId="46" xfId="0" applyFont="1" applyFill="1" applyBorder="1" applyAlignment="1">
      <alignment horizontal="center" vertical="center" shrinkToFit="1"/>
    </xf>
    <xf numFmtId="0" fontId="10" fillId="12" borderId="19" xfId="0" applyFont="1" applyFill="1" applyBorder="1" applyAlignment="1">
      <alignment horizontal="center" vertical="center" shrinkToFit="1"/>
    </xf>
    <xf numFmtId="0" fontId="10" fillId="11" borderId="41" xfId="0" applyFont="1" applyFill="1" applyBorder="1" applyAlignment="1">
      <alignment horizontal="center" vertical="center" shrinkToFit="1"/>
    </xf>
    <xf numFmtId="0" fontId="10" fillId="11" borderId="45" xfId="0" applyFont="1" applyFill="1" applyBorder="1" applyAlignment="1">
      <alignment horizontal="center" vertical="center" shrinkToFit="1"/>
    </xf>
    <xf numFmtId="0" fontId="10" fillId="11" borderId="46" xfId="0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shrinkToFit="1"/>
    </xf>
    <xf numFmtId="0" fontId="10" fillId="3" borderId="46" xfId="0" applyFont="1" applyFill="1" applyBorder="1" applyAlignment="1">
      <alignment horizontal="center" vertical="center" shrinkToFit="1"/>
    </xf>
    <xf numFmtId="0" fontId="10" fillId="5" borderId="19" xfId="0" applyFont="1" applyFill="1" applyBorder="1" applyAlignment="1">
      <alignment horizontal="center" vertical="center" shrinkToFit="1"/>
    </xf>
    <xf numFmtId="0" fontId="10" fillId="5" borderId="45" xfId="0" applyFont="1" applyFill="1" applyBorder="1" applyAlignment="1">
      <alignment horizontal="center" vertical="center" shrinkToFit="1"/>
    </xf>
    <xf numFmtId="0" fontId="10" fillId="4" borderId="41" xfId="0" applyFont="1" applyFill="1" applyBorder="1" applyAlignment="1">
      <alignment horizontal="center" vertical="center" shrinkToFit="1"/>
    </xf>
    <xf numFmtId="0" fontId="10" fillId="4" borderId="40" xfId="0" applyFont="1" applyFill="1" applyBorder="1" applyAlignment="1">
      <alignment horizontal="center" vertical="center" shrinkToFit="1"/>
    </xf>
    <xf numFmtId="0" fontId="10" fillId="0" borderId="15" xfId="0" applyFont="1" applyFill="1" applyBorder="1" applyAlignment="1">
      <alignment horizontal="center" vertical="center" shrinkToFit="1"/>
    </xf>
    <xf numFmtId="0" fontId="10" fillId="0" borderId="33" xfId="0" applyFont="1" applyFill="1" applyBorder="1" applyAlignment="1">
      <alignment horizontal="center" vertical="center" shrinkToFit="1"/>
    </xf>
    <xf numFmtId="0" fontId="10" fillId="0" borderId="47" xfId="0" applyFont="1" applyFill="1" applyBorder="1" applyAlignment="1">
      <alignment horizontal="center" vertical="center" shrinkToFit="1"/>
    </xf>
    <xf numFmtId="0" fontId="10" fillId="14" borderId="26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10" fillId="0" borderId="26" xfId="0" applyFont="1" applyFill="1" applyBorder="1" applyAlignment="1">
      <alignment horizontal="center" vertical="center" shrinkToFit="1"/>
    </xf>
    <xf numFmtId="0" fontId="10" fillId="6" borderId="29" xfId="0" applyFont="1" applyFill="1" applyBorder="1" applyAlignment="1">
      <alignment horizontal="center" vertical="center" shrinkToFit="1"/>
    </xf>
    <xf numFmtId="0" fontId="10" fillId="11" borderId="15" xfId="0" applyFont="1" applyFill="1" applyBorder="1" applyAlignment="1">
      <alignment horizontal="center" vertical="center" shrinkToFit="1"/>
    </xf>
    <xf numFmtId="0" fontId="10" fillId="11" borderId="33" xfId="0" applyFont="1" applyFill="1" applyBorder="1" applyAlignment="1">
      <alignment horizontal="center" vertical="center" shrinkToFit="1"/>
    </xf>
    <xf numFmtId="0" fontId="10" fillId="11" borderId="47" xfId="0" applyFont="1" applyFill="1" applyBorder="1" applyAlignment="1">
      <alignment horizontal="center" vertical="center" shrinkToFit="1"/>
    </xf>
    <xf numFmtId="0" fontId="10" fillId="11" borderId="29" xfId="0" applyFont="1" applyFill="1" applyBorder="1" applyAlignment="1">
      <alignment horizontal="center" vertical="center" shrinkToFit="1"/>
    </xf>
    <xf numFmtId="0" fontId="10" fillId="8" borderId="29" xfId="0" applyFont="1" applyFill="1" applyBorder="1" applyAlignment="1">
      <alignment horizontal="center" vertical="center" shrinkToFit="1"/>
    </xf>
    <xf numFmtId="0" fontId="10" fillId="5" borderId="15" xfId="0" applyFont="1" applyFill="1" applyBorder="1" applyAlignment="1">
      <alignment horizontal="center" vertical="center" shrinkToFit="1"/>
    </xf>
    <xf numFmtId="0" fontId="10" fillId="9" borderId="47" xfId="0" applyFont="1" applyFill="1" applyBorder="1" applyAlignment="1">
      <alignment horizontal="center" vertical="center" shrinkToFit="1"/>
    </xf>
    <xf numFmtId="0" fontId="10" fillId="4" borderId="33" xfId="0" applyFont="1" applyFill="1" applyBorder="1" applyAlignment="1">
      <alignment horizontal="center" vertical="center" shrinkToFit="1"/>
    </xf>
    <xf numFmtId="0" fontId="8" fillId="10" borderId="22" xfId="0" applyFont="1" applyFill="1" applyBorder="1" applyAlignment="1">
      <alignment horizontal="center" vertical="center" shrinkToFit="1"/>
    </xf>
    <xf numFmtId="2" fontId="16" fillId="2" borderId="17" xfId="0" applyNumberFormat="1" applyFont="1" applyFill="1" applyBorder="1" applyAlignment="1">
      <alignment horizontal="center" vertical="center" shrinkToFit="1"/>
    </xf>
    <xf numFmtId="2" fontId="16" fillId="13" borderId="27" xfId="0" applyNumberFormat="1" applyFont="1" applyFill="1" applyBorder="1" applyAlignment="1">
      <alignment horizontal="center" vertical="center" shrinkToFit="1"/>
    </xf>
    <xf numFmtId="2" fontId="16" fillId="0" borderId="17" xfId="0" applyNumberFormat="1" applyFont="1" applyFill="1" applyBorder="1" applyAlignment="1">
      <alignment horizontal="center" vertical="center" shrinkToFit="1"/>
    </xf>
    <xf numFmtId="2" fontId="16" fillId="7" borderId="17" xfId="0" applyNumberFormat="1" applyFont="1" applyFill="1" applyBorder="1" applyAlignment="1">
      <alignment horizontal="center" vertical="center" shrinkToFit="1"/>
    </xf>
    <xf numFmtId="2" fontId="16" fillId="12" borderId="17" xfId="0" applyNumberFormat="1" applyFont="1" applyFill="1" applyBorder="1" applyAlignment="1">
      <alignment horizontal="center" vertical="center" shrinkToFit="1"/>
    </xf>
    <xf numFmtId="2" fontId="16" fillId="11" borderId="17" xfId="0" applyNumberFormat="1" applyFont="1" applyFill="1" applyBorder="1" applyAlignment="1">
      <alignment horizontal="center" vertical="center" shrinkToFit="1"/>
    </xf>
    <xf numFmtId="2" fontId="16" fillId="2" borderId="16" xfId="0" applyNumberFormat="1" applyFont="1" applyFill="1" applyBorder="1" applyAlignment="1">
      <alignment horizontal="center" vertical="center" shrinkToFit="1"/>
    </xf>
    <xf numFmtId="2" fontId="16" fillId="3" borderId="35" xfId="0" applyNumberFormat="1" applyFont="1" applyFill="1" applyBorder="1" applyAlignment="1">
      <alignment horizontal="center" vertical="center" shrinkToFit="1"/>
    </xf>
    <xf numFmtId="2" fontId="16" fillId="9" borderId="21" xfId="0" applyNumberFormat="1" applyFont="1" applyFill="1" applyBorder="1" applyAlignment="1">
      <alignment horizontal="center" vertical="center" shrinkToFit="1"/>
    </xf>
    <xf numFmtId="2" fontId="16" fillId="5" borderId="23" xfId="0" applyNumberFormat="1" applyFont="1" applyFill="1" applyBorder="1" applyAlignment="1">
      <alignment horizontal="center" vertical="center" shrinkToFit="1"/>
    </xf>
    <xf numFmtId="2" fontId="16" fillId="10" borderId="21" xfId="0" applyNumberFormat="1" applyFont="1" applyFill="1" applyBorder="1" applyAlignment="1">
      <alignment horizontal="center" vertical="center" shrinkToFit="1"/>
    </xf>
    <xf numFmtId="2" fontId="16" fillId="4" borderId="23" xfId="0" applyNumberFormat="1" applyFont="1" applyFill="1" applyBorder="1" applyAlignment="1">
      <alignment horizontal="center" vertical="center" shrinkToFit="1"/>
    </xf>
    <xf numFmtId="2" fontId="16" fillId="14" borderId="27" xfId="0" applyNumberFormat="1" applyFont="1" applyFill="1" applyBorder="1" applyAlignment="1">
      <alignment horizontal="center" vertical="center" shrinkToFit="1"/>
    </xf>
    <xf numFmtId="2" fontId="16" fillId="6" borderId="17" xfId="0" applyNumberFormat="1" applyFont="1" applyFill="1" applyBorder="1" applyAlignment="1">
      <alignment horizontal="center" vertical="center" shrinkToFit="1"/>
    </xf>
    <xf numFmtId="2" fontId="16" fillId="8" borderId="35" xfId="0" applyNumberFormat="1" applyFont="1" applyFill="1" applyBorder="1" applyAlignment="1">
      <alignment horizontal="center" vertical="center" shrinkToFit="1"/>
    </xf>
    <xf numFmtId="2" fontId="16" fillId="9" borderId="23" xfId="0" applyNumberFormat="1" applyFont="1" applyFill="1" applyBorder="1" applyAlignment="1">
      <alignment horizontal="center" vertical="center" shrinkToFit="1"/>
    </xf>
    <xf numFmtId="2" fontId="16" fillId="10" borderId="23" xfId="0" applyNumberFormat="1" applyFont="1" applyFill="1" applyBorder="1" applyAlignment="1">
      <alignment horizontal="center" vertical="center" shrinkToFit="1"/>
    </xf>
    <xf numFmtId="0" fontId="10" fillId="14" borderId="27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13" borderId="27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8" fillId="12" borderId="17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14" borderId="26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11" borderId="15" xfId="0" applyFont="1" applyFill="1" applyBorder="1" applyAlignment="1">
      <alignment horizontal="center" vertical="center"/>
    </xf>
    <xf numFmtId="0" fontId="8" fillId="8" borderId="47" xfId="0" applyFont="1" applyFill="1" applyBorder="1" applyAlignment="1">
      <alignment horizontal="center" vertical="center"/>
    </xf>
    <xf numFmtId="0" fontId="8" fillId="10" borderId="22" xfId="0" applyFont="1" applyFill="1" applyBorder="1" applyAlignment="1">
      <alignment horizontal="center" vertical="center"/>
    </xf>
    <xf numFmtId="0" fontId="10" fillId="14" borderId="27" xfId="0" applyFont="1" applyFill="1" applyBorder="1" applyAlignment="1">
      <alignment horizontal="center" vertical="center" shrinkToFit="1"/>
    </xf>
    <xf numFmtId="0" fontId="10" fillId="0" borderId="35" xfId="0" applyFont="1" applyFill="1" applyBorder="1" applyAlignment="1">
      <alignment horizontal="center" vertical="center" shrinkToFit="1"/>
    </xf>
    <xf numFmtId="0" fontId="10" fillId="6" borderId="23" xfId="0" applyFont="1" applyFill="1" applyBorder="1" applyAlignment="1">
      <alignment horizontal="center" vertical="center" shrinkToFit="1"/>
    </xf>
    <xf numFmtId="0" fontId="8" fillId="0" borderId="48" xfId="0" applyFont="1" applyBorder="1" applyAlignment="1">
      <alignment horizontal="center" textRotation="90" wrapText="1"/>
    </xf>
    <xf numFmtId="0" fontId="8" fillId="14" borderId="36" xfId="0" applyFont="1" applyFill="1" applyBorder="1" applyAlignment="1">
      <alignment horizontal="center" textRotation="90" wrapText="1"/>
    </xf>
    <xf numFmtId="0" fontId="8" fillId="0" borderId="49" xfId="0" applyFont="1" applyBorder="1" applyAlignment="1">
      <alignment horizontal="center" textRotation="90" wrapText="1"/>
    </xf>
    <xf numFmtId="0" fontId="8" fillId="6" borderId="48" xfId="0" applyFont="1" applyFill="1" applyBorder="1" applyAlignment="1">
      <alignment horizontal="center" textRotation="90" wrapText="1"/>
    </xf>
    <xf numFmtId="0" fontId="8" fillId="11" borderId="48" xfId="0" applyFont="1" applyFill="1" applyBorder="1" applyAlignment="1">
      <alignment horizontal="center" textRotation="90" wrapText="1"/>
    </xf>
    <xf numFmtId="0" fontId="8" fillId="0" borderId="32" xfId="0" applyFont="1" applyBorder="1" applyAlignment="1">
      <alignment horizontal="center" textRotation="90" shrinkToFit="1"/>
    </xf>
    <xf numFmtId="0" fontId="8" fillId="3" borderId="49" xfId="0" applyFont="1" applyFill="1" applyBorder="1" applyAlignment="1">
      <alignment horizontal="center" textRotation="90" wrapText="1"/>
    </xf>
    <xf numFmtId="0" fontId="8" fillId="5" borderId="48" xfId="0" applyFont="1" applyFill="1" applyBorder="1" applyAlignment="1">
      <alignment horizontal="center" textRotation="90" wrapText="1"/>
    </xf>
    <xf numFmtId="0" fontId="8" fillId="2" borderId="19" xfId="0" applyFont="1" applyFill="1" applyBorder="1" applyAlignment="1">
      <alignment horizontal="center" vertical="center"/>
    </xf>
    <xf numFmtId="0" fontId="8" fillId="13" borderId="28" xfId="0" applyFont="1" applyFill="1" applyBorder="1" applyAlignment="1">
      <alignment horizontal="center" vertical="center"/>
    </xf>
    <xf numFmtId="0" fontId="10" fillId="7" borderId="46" xfId="0" applyFont="1" applyFill="1" applyBorder="1" applyAlignment="1">
      <alignment horizontal="center" vertical="center"/>
    </xf>
    <xf numFmtId="0" fontId="10" fillId="12" borderId="19" xfId="0" applyFont="1" applyFill="1" applyBorder="1" applyAlignment="1">
      <alignment horizontal="center" vertical="center"/>
    </xf>
    <xf numFmtId="0" fontId="10" fillId="3" borderId="46" xfId="0" applyFont="1" applyFill="1" applyBorder="1" applyAlignment="1">
      <alignment horizontal="center" vertical="center"/>
    </xf>
    <xf numFmtId="0" fontId="10" fillId="14" borderId="26" xfId="0" applyFont="1" applyFill="1" applyBorder="1" applyAlignment="1">
      <alignment horizontal="center" vertical="center"/>
    </xf>
    <xf numFmtId="0" fontId="10" fillId="6" borderId="29" xfId="0" applyFont="1" applyFill="1" applyBorder="1" applyAlignment="1">
      <alignment horizontal="center" vertical="center"/>
    </xf>
    <xf numFmtId="0" fontId="10" fillId="8" borderId="29" xfId="0" applyFont="1" applyFill="1" applyBorder="1" applyAlignment="1">
      <alignment horizontal="center" vertical="center"/>
    </xf>
    <xf numFmtId="0" fontId="10" fillId="9" borderId="47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 textRotation="90" wrapText="1"/>
    </xf>
    <xf numFmtId="0" fontId="11" fillId="16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</cellXfs>
  <cellStyles count="4">
    <cellStyle name="Normalny" xfId="0" builtinId="0"/>
    <cellStyle name="Normalny 2" xfId="1"/>
    <cellStyle name="Normalny 3" xfId="3"/>
    <cellStyle name="Normalny 4" xfId="2"/>
  </cellStyles>
  <dxfs count="242"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99CCFF"/>
      <color rgb="FF66CC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0"/>
  <sheetViews>
    <sheetView zoomScale="110" zoomScaleNormal="110" workbookViewId="0">
      <pane ySplit="5" topLeftCell="A6" activePane="bottomLeft" state="frozen"/>
      <selection pane="bottomLeft" activeCell="AB14" sqref="AB14"/>
    </sheetView>
  </sheetViews>
  <sheetFormatPr defaultRowHeight="15" x14ac:dyDescent="0.2"/>
  <cols>
    <col min="1" max="1" width="10.7109375" style="1" customWidth="1"/>
    <col min="2" max="2" width="7.7109375" style="1" customWidth="1"/>
    <col min="3" max="21" width="5.85546875" style="1" customWidth="1"/>
    <col min="22" max="22" width="14.140625" style="1" customWidth="1"/>
    <col min="23" max="23" width="7" style="1" hidden="1" customWidth="1"/>
    <col min="24" max="16384" width="9.140625" style="1"/>
  </cols>
  <sheetData>
    <row r="1" spans="1:25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5" t="s">
        <v>42</v>
      </c>
      <c r="N1" s="6"/>
      <c r="O1" s="6"/>
      <c r="P1" s="6"/>
      <c r="Q1" s="6"/>
      <c r="R1" s="3"/>
      <c r="S1" s="6"/>
      <c r="T1" s="6"/>
      <c r="U1" s="3"/>
      <c r="V1" s="7"/>
      <c r="Y1" s="402"/>
    </row>
    <row r="2" spans="1:25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1"/>
      <c r="N2" s="12"/>
      <c r="O2" s="12"/>
      <c r="P2" s="12"/>
      <c r="Q2" s="12"/>
      <c r="R2" s="9"/>
      <c r="S2" s="12"/>
      <c r="T2" s="12"/>
      <c r="U2" s="9"/>
      <c r="V2" s="13"/>
      <c r="Y2" s="402"/>
    </row>
    <row r="3" spans="1:25" ht="21.95" customHeight="1" thickBot="1" x14ac:dyDescent="0.25">
      <c r="A3" s="8" t="s">
        <v>0</v>
      </c>
      <c r="B3" s="14">
        <v>1</v>
      </c>
      <c r="C3" s="12" t="s">
        <v>41</v>
      </c>
      <c r="D3" s="12"/>
      <c r="E3" s="12"/>
      <c r="F3" s="12"/>
      <c r="G3" s="12"/>
      <c r="H3" s="12"/>
      <c r="I3" s="9"/>
      <c r="J3" s="9"/>
      <c r="K3" s="9"/>
      <c r="L3" s="10"/>
      <c r="M3" s="15" t="s">
        <v>112</v>
      </c>
      <c r="N3" s="12"/>
      <c r="O3" s="12"/>
      <c r="P3" s="12"/>
      <c r="Q3" s="12"/>
      <c r="R3" s="9"/>
      <c r="S3" s="12"/>
      <c r="T3" s="12"/>
      <c r="U3" s="9"/>
      <c r="V3" s="13"/>
      <c r="Y3" s="402"/>
    </row>
    <row r="4" spans="1:25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9"/>
      <c r="J4" s="19"/>
      <c r="K4" s="19"/>
      <c r="L4" s="20"/>
      <c r="M4" s="21"/>
      <c r="N4" s="18"/>
      <c r="O4" s="18"/>
      <c r="P4" s="18"/>
      <c r="Q4" s="18"/>
      <c r="R4" s="19"/>
      <c r="S4" s="18"/>
      <c r="T4" s="18"/>
      <c r="U4" s="19"/>
      <c r="V4" s="22"/>
      <c r="Y4" s="402"/>
    </row>
    <row r="5" spans="1:25" ht="117" customHeight="1" thickBot="1" x14ac:dyDescent="0.25">
      <c r="A5" s="59" t="s">
        <v>39</v>
      </c>
      <c r="B5" s="32" t="s">
        <v>1</v>
      </c>
      <c r="C5" s="42" t="s">
        <v>26</v>
      </c>
      <c r="D5" s="162" t="s">
        <v>11</v>
      </c>
      <c r="E5" s="160" t="s">
        <v>38</v>
      </c>
      <c r="F5" s="33" t="s">
        <v>12</v>
      </c>
      <c r="G5" s="34" t="s">
        <v>13</v>
      </c>
      <c r="H5" s="34" t="s">
        <v>14</v>
      </c>
      <c r="I5" s="36" t="s">
        <v>15</v>
      </c>
      <c r="J5" s="33" t="s">
        <v>16</v>
      </c>
      <c r="K5" s="34" t="s">
        <v>17</v>
      </c>
      <c r="L5" s="36" t="s">
        <v>18</v>
      </c>
      <c r="M5" s="163" t="s">
        <v>19</v>
      </c>
      <c r="N5" s="164" t="s">
        <v>20</v>
      </c>
      <c r="O5" s="33" t="s">
        <v>21</v>
      </c>
      <c r="P5" s="36" t="s">
        <v>22</v>
      </c>
      <c r="Q5" s="39" t="s">
        <v>23</v>
      </c>
      <c r="R5" s="103" t="s">
        <v>28</v>
      </c>
      <c r="S5" s="39" t="s">
        <v>24</v>
      </c>
      <c r="T5" s="40" t="s">
        <v>25</v>
      </c>
      <c r="U5" s="41" t="s">
        <v>27</v>
      </c>
      <c r="V5" s="63" t="s">
        <v>40</v>
      </c>
      <c r="W5" s="23" t="s">
        <v>2</v>
      </c>
      <c r="Y5" s="403" t="s">
        <v>114</v>
      </c>
    </row>
    <row r="6" spans="1:25" ht="15.6" customHeight="1" x14ac:dyDescent="0.2">
      <c r="A6" s="60"/>
      <c r="B6" s="30" t="s">
        <v>3</v>
      </c>
      <c r="C6" s="175"/>
      <c r="D6" s="176" t="s">
        <v>50</v>
      </c>
      <c r="E6" s="177"/>
      <c r="F6" s="47" t="s">
        <v>50</v>
      </c>
      <c r="G6" s="45" t="s">
        <v>50</v>
      </c>
      <c r="H6" s="45" t="s">
        <v>50</v>
      </c>
      <c r="I6" s="46" t="s">
        <v>50</v>
      </c>
      <c r="J6" s="47" t="s">
        <v>50</v>
      </c>
      <c r="K6" s="45" t="s">
        <v>50</v>
      </c>
      <c r="L6" s="46" t="s">
        <v>50</v>
      </c>
      <c r="M6" s="178" t="s">
        <v>50</v>
      </c>
      <c r="N6" s="179" t="s">
        <v>50</v>
      </c>
      <c r="O6" s="47" t="s">
        <v>50</v>
      </c>
      <c r="P6" s="46" t="s">
        <v>50</v>
      </c>
      <c r="Q6" s="109">
        <v>0</v>
      </c>
      <c r="R6" s="108">
        <v>0</v>
      </c>
      <c r="S6" s="109" t="s">
        <v>50</v>
      </c>
      <c r="T6" s="107" t="s">
        <v>50</v>
      </c>
      <c r="U6" s="180" t="s">
        <v>50</v>
      </c>
      <c r="V6" s="64" t="s">
        <v>8</v>
      </c>
      <c r="W6" s="24"/>
      <c r="Y6" s="402" t="str">
        <f t="shared" ref="Y6:Y7" si="0">IF($B5="l. wsiad.",SUM(C5:D5)+SUM(Q6)+SUM(R5:T5),"-")</f>
        <v>-</v>
      </c>
    </row>
    <row r="7" spans="1:25" ht="15.6" customHeight="1" x14ac:dyDescent="0.2">
      <c r="A7" s="61">
        <v>5.13</v>
      </c>
      <c r="B7" s="31" t="s">
        <v>4</v>
      </c>
      <c r="C7" s="138" t="s">
        <v>50</v>
      </c>
      <c r="D7" s="139" t="s">
        <v>50</v>
      </c>
      <c r="E7" s="181" t="s">
        <v>50</v>
      </c>
      <c r="F7" s="48" t="s">
        <v>50</v>
      </c>
      <c r="G7" s="49" t="s">
        <v>50</v>
      </c>
      <c r="H7" s="49" t="s">
        <v>50</v>
      </c>
      <c r="I7" s="50" t="s">
        <v>50</v>
      </c>
      <c r="J7" s="48" t="s">
        <v>50</v>
      </c>
      <c r="K7" s="49" t="s">
        <v>50</v>
      </c>
      <c r="L7" s="50" t="s">
        <v>50</v>
      </c>
      <c r="M7" s="182" t="s">
        <v>50</v>
      </c>
      <c r="N7" s="183" t="s">
        <v>50</v>
      </c>
      <c r="O7" s="48" t="s">
        <v>50</v>
      </c>
      <c r="P7" s="50">
        <v>0</v>
      </c>
      <c r="Q7" s="104">
        <v>0</v>
      </c>
      <c r="R7" s="106" t="s">
        <v>50</v>
      </c>
      <c r="S7" s="104" t="s">
        <v>50</v>
      </c>
      <c r="T7" s="105" t="s">
        <v>50</v>
      </c>
      <c r="U7" s="184"/>
      <c r="V7" s="65">
        <f>SUM(C7:U7)</f>
        <v>0</v>
      </c>
      <c r="W7" s="25"/>
      <c r="Y7" s="402" t="str">
        <f t="shared" si="0"/>
        <v>-</v>
      </c>
    </row>
    <row r="8" spans="1:25" ht="15.6" customHeight="1" x14ac:dyDescent="0.2">
      <c r="A8" s="400" t="s">
        <v>51</v>
      </c>
      <c r="B8" s="29" t="s">
        <v>5</v>
      </c>
      <c r="C8" s="138" t="s">
        <v>50</v>
      </c>
      <c r="D8" s="139" t="s">
        <v>50</v>
      </c>
      <c r="E8" s="161" t="str">
        <f>E7</f>
        <v>x</v>
      </c>
      <c r="F8" s="134" t="s">
        <v>50</v>
      </c>
      <c r="G8" s="93" t="s">
        <v>50</v>
      </c>
      <c r="H8" s="93" t="s">
        <v>50</v>
      </c>
      <c r="I8" s="135" t="s">
        <v>50</v>
      </c>
      <c r="J8" s="134" t="s">
        <v>50</v>
      </c>
      <c r="K8" s="93" t="s">
        <v>50</v>
      </c>
      <c r="L8" s="135" t="s">
        <v>50</v>
      </c>
      <c r="M8" s="165" t="s">
        <v>50</v>
      </c>
      <c r="N8" s="166" t="s">
        <v>50</v>
      </c>
      <c r="O8" s="134" t="s">
        <v>50</v>
      </c>
      <c r="P8" s="135">
        <f>P7</f>
        <v>0</v>
      </c>
      <c r="Q8" s="132">
        <f t="shared" ref="Q8" si="1">P8-Q6+Q7</f>
        <v>0</v>
      </c>
      <c r="R8" s="133">
        <f>Q8-R6</f>
        <v>0</v>
      </c>
      <c r="S8" s="132" t="s">
        <v>50</v>
      </c>
      <c r="T8" s="121" t="s">
        <v>50</v>
      </c>
      <c r="U8" s="121" t="s">
        <v>50</v>
      </c>
      <c r="V8" s="66"/>
      <c r="W8" s="26">
        <f>MAX(C8:U8)</f>
        <v>0</v>
      </c>
      <c r="Y8" s="402">
        <f>IF($B7="l. wsiad.",SUM(C7:D7)+SUM(Q8)+SUM(R7:T7),"-")</f>
        <v>0</v>
      </c>
    </row>
    <row r="9" spans="1:25" ht="15.6" customHeight="1" x14ac:dyDescent="0.2">
      <c r="A9" s="401"/>
      <c r="B9" s="29" t="s">
        <v>6</v>
      </c>
      <c r="C9" s="185"/>
      <c r="D9" s="186"/>
      <c r="E9" s="187"/>
      <c r="F9" s="51"/>
      <c r="G9" s="52"/>
      <c r="H9" s="54" t="s">
        <v>50</v>
      </c>
      <c r="I9" s="53"/>
      <c r="J9" s="51"/>
      <c r="K9" s="52"/>
      <c r="L9" s="53"/>
      <c r="M9" s="188"/>
      <c r="N9" s="189" t="s">
        <v>50</v>
      </c>
      <c r="O9" s="51"/>
      <c r="P9" s="190" t="s">
        <v>50</v>
      </c>
      <c r="Q9" s="191"/>
      <c r="R9" s="202">
        <v>5.19</v>
      </c>
      <c r="S9" s="191"/>
      <c r="T9" s="192"/>
      <c r="U9" s="193" t="s">
        <v>50</v>
      </c>
      <c r="V9" s="67">
        <v>0.06</v>
      </c>
      <c r="W9" s="25"/>
      <c r="Y9" s="402" t="str">
        <f t="shared" ref="Y9:Y72" si="2">IF($B8="l. wsiad.",SUM(C8:D8)+SUM(Q9)+SUM(R8:T8),"-")</f>
        <v>-</v>
      </c>
    </row>
    <row r="10" spans="1:25" ht="15.6" customHeight="1" x14ac:dyDescent="0.2">
      <c r="A10" s="401"/>
      <c r="B10" s="29" t="s">
        <v>7</v>
      </c>
      <c r="C10" s="194" t="s">
        <v>50</v>
      </c>
      <c r="D10" s="186"/>
      <c r="E10" s="195" t="s">
        <v>50</v>
      </c>
      <c r="F10" s="51"/>
      <c r="G10" s="52"/>
      <c r="H10" s="54" t="s">
        <v>50</v>
      </c>
      <c r="I10" s="53"/>
      <c r="J10" s="51"/>
      <c r="K10" s="52"/>
      <c r="L10" s="53"/>
      <c r="M10" s="188"/>
      <c r="N10" s="189" t="s">
        <v>50</v>
      </c>
      <c r="O10" s="51"/>
      <c r="P10" s="190">
        <v>5.13</v>
      </c>
      <c r="Q10" s="191"/>
      <c r="R10" s="202" t="s">
        <v>50</v>
      </c>
      <c r="S10" s="191"/>
      <c r="T10" s="192"/>
      <c r="U10" s="196"/>
      <c r="V10" s="66"/>
      <c r="W10" s="27"/>
      <c r="Y10" s="402" t="str">
        <f t="shared" si="2"/>
        <v>-</v>
      </c>
    </row>
    <row r="11" spans="1:25" ht="15.6" customHeight="1" thickBot="1" x14ac:dyDescent="0.25">
      <c r="A11" s="62">
        <v>156</v>
      </c>
      <c r="B11" s="35" t="s">
        <v>9</v>
      </c>
      <c r="C11" s="55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7"/>
      <c r="S11" s="57"/>
      <c r="T11" s="57"/>
      <c r="U11" s="58"/>
      <c r="V11" s="68"/>
      <c r="W11" s="28"/>
      <c r="Y11" s="402" t="str">
        <f t="shared" si="2"/>
        <v>-</v>
      </c>
    </row>
    <row r="12" spans="1:25" ht="15.6" customHeight="1" x14ac:dyDescent="0.2">
      <c r="A12" s="60"/>
      <c r="B12" s="30" t="s">
        <v>3</v>
      </c>
      <c r="C12" s="175"/>
      <c r="D12" s="176">
        <v>0</v>
      </c>
      <c r="E12" s="177"/>
      <c r="F12" s="47">
        <v>8</v>
      </c>
      <c r="G12" s="45">
        <v>0</v>
      </c>
      <c r="H12" s="45">
        <v>1</v>
      </c>
      <c r="I12" s="46">
        <v>3</v>
      </c>
      <c r="J12" s="47">
        <v>3</v>
      </c>
      <c r="K12" s="45">
        <v>2</v>
      </c>
      <c r="L12" s="46">
        <v>4</v>
      </c>
      <c r="M12" s="178" t="s">
        <v>50</v>
      </c>
      <c r="N12" s="179" t="s">
        <v>50</v>
      </c>
      <c r="O12" s="47">
        <v>3</v>
      </c>
      <c r="P12" s="46">
        <v>3</v>
      </c>
      <c r="Q12" s="109" t="s">
        <v>50</v>
      </c>
      <c r="R12" s="108" t="s">
        <v>50</v>
      </c>
      <c r="S12" s="109" t="s">
        <v>50</v>
      </c>
      <c r="T12" s="107" t="s">
        <v>50</v>
      </c>
      <c r="U12" s="180" t="s">
        <v>50</v>
      </c>
      <c r="V12" s="64" t="s">
        <v>8</v>
      </c>
      <c r="W12" s="24"/>
      <c r="Y12" s="402" t="str">
        <f t="shared" si="2"/>
        <v>-</v>
      </c>
    </row>
    <row r="13" spans="1:25" ht="15.6" customHeight="1" x14ac:dyDescent="0.2">
      <c r="A13" s="61">
        <v>6.08</v>
      </c>
      <c r="B13" s="31" t="s">
        <v>4</v>
      </c>
      <c r="C13" s="138">
        <v>18</v>
      </c>
      <c r="D13" s="139">
        <v>0</v>
      </c>
      <c r="E13" s="181" t="s">
        <v>50</v>
      </c>
      <c r="F13" s="48">
        <v>3</v>
      </c>
      <c r="G13" s="49">
        <v>0</v>
      </c>
      <c r="H13" s="49">
        <v>4</v>
      </c>
      <c r="I13" s="50">
        <v>1</v>
      </c>
      <c r="J13" s="48">
        <v>1</v>
      </c>
      <c r="K13" s="49">
        <v>0</v>
      </c>
      <c r="L13" s="50">
        <v>0</v>
      </c>
      <c r="M13" s="182" t="s">
        <v>50</v>
      </c>
      <c r="N13" s="183" t="s">
        <v>50</v>
      </c>
      <c r="O13" s="48">
        <v>0</v>
      </c>
      <c r="P13" s="50" t="s">
        <v>50</v>
      </c>
      <c r="Q13" s="104" t="s">
        <v>50</v>
      </c>
      <c r="R13" s="106" t="s">
        <v>50</v>
      </c>
      <c r="S13" s="104" t="s">
        <v>50</v>
      </c>
      <c r="T13" s="105" t="s">
        <v>50</v>
      </c>
      <c r="U13" s="184"/>
      <c r="V13" s="65">
        <f t="shared" ref="V13" si="3">SUM(C13:U13)</f>
        <v>27</v>
      </c>
      <c r="W13" s="25"/>
      <c r="Y13" s="402" t="str">
        <f t="shared" si="2"/>
        <v>-</v>
      </c>
    </row>
    <row r="14" spans="1:25" ht="15.6" customHeight="1" x14ac:dyDescent="0.2">
      <c r="A14" s="400" t="s">
        <v>52</v>
      </c>
      <c r="B14" s="29" t="s">
        <v>5</v>
      </c>
      <c r="C14" s="138">
        <f>C13</f>
        <v>18</v>
      </c>
      <c r="D14" s="139">
        <f t="shared" ref="D14" si="4">C14-D12+D13</f>
        <v>18</v>
      </c>
      <c r="E14" s="161" t="s">
        <v>50</v>
      </c>
      <c r="F14" s="134">
        <f>D14-F12+F13</f>
        <v>13</v>
      </c>
      <c r="G14" s="93">
        <f t="shared" ref="G14" si="5">F14-G12+G13</f>
        <v>13</v>
      </c>
      <c r="H14" s="93">
        <f t="shared" ref="H14" si="6">G14-H12+H13</f>
        <v>16</v>
      </c>
      <c r="I14" s="135">
        <f t="shared" ref="I14" si="7">H14-I12+I13</f>
        <v>14</v>
      </c>
      <c r="J14" s="134">
        <f t="shared" ref="J14" si="8">I14-J12+J13</f>
        <v>12</v>
      </c>
      <c r="K14" s="93">
        <f t="shared" ref="K14" si="9">J14-K12+K13</f>
        <v>10</v>
      </c>
      <c r="L14" s="135">
        <f t="shared" ref="L14" si="10">K14-L12+L13</f>
        <v>6</v>
      </c>
      <c r="M14" s="165" t="s">
        <v>50</v>
      </c>
      <c r="N14" s="166" t="s">
        <v>50</v>
      </c>
      <c r="O14" s="134">
        <f>L14-O12+O13</f>
        <v>3</v>
      </c>
      <c r="P14" s="135">
        <f>O14-P12</f>
        <v>0</v>
      </c>
      <c r="Q14" s="132" t="s">
        <v>50</v>
      </c>
      <c r="R14" s="133" t="s">
        <v>50</v>
      </c>
      <c r="S14" s="132" t="s">
        <v>50</v>
      </c>
      <c r="T14" s="121" t="s">
        <v>50</v>
      </c>
      <c r="U14" s="121" t="s">
        <v>50</v>
      </c>
      <c r="V14" s="66"/>
      <c r="W14" s="26">
        <f t="shared" ref="W14" si="11">MAX(C14:U14)</f>
        <v>18</v>
      </c>
      <c r="Y14" s="402">
        <f t="shared" si="2"/>
        <v>18</v>
      </c>
    </row>
    <row r="15" spans="1:25" ht="15.6" customHeight="1" x14ac:dyDescent="0.2">
      <c r="A15" s="401"/>
      <c r="B15" s="29" t="s">
        <v>6</v>
      </c>
      <c r="C15" s="185"/>
      <c r="D15" s="186"/>
      <c r="E15" s="187"/>
      <c r="F15" s="51"/>
      <c r="G15" s="52"/>
      <c r="H15" s="54">
        <v>6.18</v>
      </c>
      <c r="I15" s="53"/>
      <c r="J15" s="51"/>
      <c r="K15" s="52"/>
      <c r="L15" s="53"/>
      <c r="M15" s="188"/>
      <c r="N15" s="189" t="s">
        <v>50</v>
      </c>
      <c r="O15" s="51"/>
      <c r="P15" s="190">
        <v>6.28</v>
      </c>
      <c r="Q15" s="191"/>
      <c r="R15" s="202" t="s">
        <v>50</v>
      </c>
      <c r="S15" s="191"/>
      <c r="T15" s="192"/>
      <c r="U15" s="193" t="s">
        <v>50</v>
      </c>
      <c r="V15" s="67">
        <v>0.2</v>
      </c>
      <c r="W15" s="25"/>
      <c r="Y15" s="402" t="str">
        <f t="shared" si="2"/>
        <v>-</v>
      </c>
    </row>
    <row r="16" spans="1:25" ht="15.6" customHeight="1" x14ac:dyDescent="0.2">
      <c r="A16" s="401"/>
      <c r="B16" s="29" t="s">
        <v>7</v>
      </c>
      <c r="C16" s="194">
        <v>6.08</v>
      </c>
      <c r="D16" s="186"/>
      <c r="E16" s="195" t="s">
        <v>50</v>
      </c>
      <c r="F16" s="51"/>
      <c r="G16" s="52"/>
      <c r="H16" s="54">
        <v>6.18</v>
      </c>
      <c r="I16" s="53"/>
      <c r="J16" s="51"/>
      <c r="K16" s="52"/>
      <c r="L16" s="53"/>
      <c r="M16" s="188"/>
      <c r="N16" s="189" t="s">
        <v>50</v>
      </c>
      <c r="O16" s="51"/>
      <c r="P16" s="190" t="s">
        <v>50</v>
      </c>
      <c r="Q16" s="191"/>
      <c r="R16" s="202" t="s">
        <v>50</v>
      </c>
      <c r="S16" s="191"/>
      <c r="T16" s="192"/>
      <c r="U16" s="196"/>
      <c r="V16" s="66"/>
      <c r="W16" s="27"/>
      <c r="Y16" s="402" t="str">
        <f t="shared" si="2"/>
        <v>-</v>
      </c>
    </row>
    <row r="17" spans="1:25" ht="15.6" customHeight="1" thickBot="1" x14ac:dyDescent="0.25">
      <c r="A17" s="62">
        <v>156</v>
      </c>
      <c r="B17" s="35" t="s">
        <v>9</v>
      </c>
      <c r="C17" s="55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7"/>
      <c r="S17" s="57"/>
      <c r="T17" s="57"/>
      <c r="U17" s="58"/>
      <c r="V17" s="68"/>
      <c r="W17" s="28"/>
      <c r="Y17" s="402" t="str">
        <f t="shared" si="2"/>
        <v>-</v>
      </c>
    </row>
    <row r="18" spans="1:25" ht="15.6" customHeight="1" x14ac:dyDescent="0.2">
      <c r="A18" s="60"/>
      <c r="B18" s="30" t="s">
        <v>3</v>
      </c>
      <c r="C18" s="175"/>
      <c r="D18" s="176" t="s">
        <v>50</v>
      </c>
      <c r="E18" s="177"/>
      <c r="F18" s="47">
        <v>0</v>
      </c>
      <c r="G18" s="45">
        <v>0</v>
      </c>
      <c r="H18" s="45">
        <v>2</v>
      </c>
      <c r="I18" s="46">
        <v>1</v>
      </c>
      <c r="J18" s="47">
        <v>1</v>
      </c>
      <c r="K18" s="45">
        <v>0</v>
      </c>
      <c r="L18" s="46">
        <v>0</v>
      </c>
      <c r="M18" s="178" t="s">
        <v>50</v>
      </c>
      <c r="N18" s="179" t="s">
        <v>50</v>
      </c>
      <c r="O18" s="47">
        <v>4</v>
      </c>
      <c r="P18" s="46">
        <v>1</v>
      </c>
      <c r="Q18" s="109" t="s">
        <v>50</v>
      </c>
      <c r="R18" s="108" t="s">
        <v>50</v>
      </c>
      <c r="S18" s="109" t="s">
        <v>50</v>
      </c>
      <c r="T18" s="107" t="s">
        <v>50</v>
      </c>
      <c r="U18" s="180" t="s">
        <v>50</v>
      </c>
      <c r="V18" s="64" t="s">
        <v>8</v>
      </c>
      <c r="W18" s="24"/>
      <c r="Y18" s="402" t="str">
        <f t="shared" si="2"/>
        <v>-</v>
      </c>
    </row>
    <row r="19" spans="1:25" ht="15.6" customHeight="1" x14ac:dyDescent="0.2">
      <c r="A19" s="61">
        <v>6.44</v>
      </c>
      <c r="B19" s="31" t="s">
        <v>4</v>
      </c>
      <c r="C19" s="138" t="s">
        <v>50</v>
      </c>
      <c r="D19" s="139" t="s">
        <v>50</v>
      </c>
      <c r="E19" s="181">
        <v>8</v>
      </c>
      <c r="F19" s="48">
        <v>1</v>
      </c>
      <c r="G19" s="49">
        <v>0</v>
      </c>
      <c r="H19" s="49">
        <v>0</v>
      </c>
      <c r="I19" s="50">
        <v>0</v>
      </c>
      <c r="J19" s="48">
        <v>0</v>
      </c>
      <c r="K19" s="49">
        <v>0</v>
      </c>
      <c r="L19" s="50">
        <v>0</v>
      </c>
      <c r="M19" s="182" t="s">
        <v>50</v>
      </c>
      <c r="N19" s="183" t="s">
        <v>50</v>
      </c>
      <c r="O19" s="48">
        <v>0</v>
      </c>
      <c r="P19" s="50" t="s">
        <v>50</v>
      </c>
      <c r="Q19" s="104" t="s">
        <v>50</v>
      </c>
      <c r="R19" s="106" t="s">
        <v>50</v>
      </c>
      <c r="S19" s="104" t="s">
        <v>50</v>
      </c>
      <c r="T19" s="105" t="s">
        <v>50</v>
      </c>
      <c r="U19" s="184"/>
      <c r="V19" s="65">
        <f t="shared" ref="V19" si="12">SUM(C19:U19)</f>
        <v>9</v>
      </c>
      <c r="W19" s="25"/>
      <c r="Y19" s="402" t="str">
        <f t="shared" si="2"/>
        <v>-</v>
      </c>
    </row>
    <row r="20" spans="1:25" ht="15.6" customHeight="1" x14ac:dyDescent="0.2">
      <c r="A20" s="400" t="s">
        <v>53</v>
      </c>
      <c r="B20" s="29" t="s">
        <v>5</v>
      </c>
      <c r="C20" s="138" t="str">
        <f>C19</f>
        <v>x</v>
      </c>
      <c r="D20" s="139" t="s">
        <v>50</v>
      </c>
      <c r="E20" s="161">
        <f>E19</f>
        <v>8</v>
      </c>
      <c r="F20" s="134">
        <f t="shared" ref="F20" si="13">E20-F18+F19</f>
        <v>9</v>
      </c>
      <c r="G20" s="93">
        <f t="shared" ref="G20" si="14">F20-G18+G19</f>
        <v>9</v>
      </c>
      <c r="H20" s="93">
        <f t="shared" ref="H20" si="15">G20-H18+H19</f>
        <v>7</v>
      </c>
      <c r="I20" s="135">
        <f t="shared" ref="I20" si="16">H20-I18+I19</f>
        <v>6</v>
      </c>
      <c r="J20" s="134">
        <f t="shared" ref="J20" si="17">I20-J18+J19</f>
        <v>5</v>
      </c>
      <c r="K20" s="93">
        <f t="shared" ref="K20" si="18">J20-K18+K19</f>
        <v>5</v>
      </c>
      <c r="L20" s="135">
        <f t="shared" ref="L20" si="19">K20-L18+L19</f>
        <v>5</v>
      </c>
      <c r="M20" s="165" t="s">
        <v>50</v>
      </c>
      <c r="N20" s="166" t="s">
        <v>50</v>
      </c>
      <c r="O20" s="134">
        <f>L20-O18+O19</f>
        <v>1</v>
      </c>
      <c r="P20" s="135">
        <f>O20-P18</f>
        <v>0</v>
      </c>
      <c r="Q20" s="132" t="s">
        <v>50</v>
      </c>
      <c r="R20" s="133" t="s">
        <v>50</v>
      </c>
      <c r="S20" s="132" t="s">
        <v>50</v>
      </c>
      <c r="T20" s="121" t="s">
        <v>50</v>
      </c>
      <c r="U20" s="121" t="s">
        <v>50</v>
      </c>
      <c r="V20" s="66"/>
      <c r="W20" s="26">
        <f t="shared" ref="W20" si="20">MAX(C20:U20)</f>
        <v>9</v>
      </c>
      <c r="Y20" s="402">
        <f t="shared" si="2"/>
        <v>0</v>
      </c>
    </row>
    <row r="21" spans="1:25" ht="15.6" customHeight="1" x14ac:dyDescent="0.2">
      <c r="A21" s="401"/>
      <c r="B21" s="29" t="s">
        <v>6</v>
      </c>
      <c r="C21" s="185"/>
      <c r="D21" s="186"/>
      <c r="E21" s="187"/>
      <c r="F21" s="51"/>
      <c r="G21" s="52"/>
      <c r="H21" s="54">
        <v>6.49</v>
      </c>
      <c r="I21" s="53"/>
      <c r="J21" s="51"/>
      <c r="K21" s="52"/>
      <c r="L21" s="53"/>
      <c r="M21" s="188"/>
      <c r="N21" s="189" t="s">
        <v>50</v>
      </c>
      <c r="O21" s="51"/>
      <c r="P21" s="190">
        <v>6.57</v>
      </c>
      <c r="Q21" s="191"/>
      <c r="R21" s="202" t="s">
        <v>50</v>
      </c>
      <c r="S21" s="191"/>
      <c r="T21" s="192"/>
      <c r="U21" s="193" t="s">
        <v>50</v>
      </c>
      <c r="V21" s="67">
        <v>0.13</v>
      </c>
      <c r="W21" s="25"/>
      <c r="Y21" s="402" t="str">
        <f t="shared" si="2"/>
        <v>-</v>
      </c>
    </row>
    <row r="22" spans="1:25" ht="15.6" customHeight="1" x14ac:dyDescent="0.2">
      <c r="A22" s="401"/>
      <c r="B22" s="29" t="s">
        <v>7</v>
      </c>
      <c r="C22" s="194" t="s">
        <v>50</v>
      </c>
      <c r="D22" s="186"/>
      <c r="E22" s="195">
        <v>6.44</v>
      </c>
      <c r="F22" s="51"/>
      <c r="G22" s="52"/>
      <c r="H22" s="54">
        <v>6.49</v>
      </c>
      <c r="I22" s="53"/>
      <c r="J22" s="51"/>
      <c r="K22" s="52"/>
      <c r="L22" s="53"/>
      <c r="M22" s="188"/>
      <c r="N22" s="189" t="s">
        <v>50</v>
      </c>
      <c r="O22" s="51"/>
      <c r="P22" s="190" t="s">
        <v>50</v>
      </c>
      <c r="Q22" s="191"/>
      <c r="R22" s="202" t="s">
        <v>50</v>
      </c>
      <c r="S22" s="191"/>
      <c r="T22" s="192"/>
      <c r="U22" s="196"/>
      <c r="V22" s="66"/>
      <c r="W22" s="27"/>
      <c r="Y22" s="402" t="str">
        <f t="shared" si="2"/>
        <v>-</v>
      </c>
    </row>
    <row r="23" spans="1:25" ht="15.6" customHeight="1" thickBot="1" x14ac:dyDescent="0.25">
      <c r="A23" s="62">
        <v>156</v>
      </c>
      <c r="B23" s="35" t="s">
        <v>9</v>
      </c>
      <c r="C23" s="55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7"/>
      <c r="S23" s="57"/>
      <c r="T23" s="57"/>
      <c r="U23" s="58"/>
      <c r="V23" s="68"/>
      <c r="W23" s="28"/>
      <c r="Y23" s="402" t="str">
        <f t="shared" si="2"/>
        <v>-</v>
      </c>
    </row>
    <row r="24" spans="1:25" ht="15.6" customHeight="1" x14ac:dyDescent="0.2">
      <c r="A24" s="60"/>
      <c r="B24" s="30" t="s">
        <v>3</v>
      </c>
      <c r="C24" s="175"/>
      <c r="D24" s="176" t="s">
        <v>50</v>
      </c>
      <c r="E24" s="177"/>
      <c r="F24" s="47">
        <v>0</v>
      </c>
      <c r="G24" s="45">
        <v>0</v>
      </c>
      <c r="H24" s="45">
        <v>0</v>
      </c>
      <c r="I24" s="46">
        <v>4</v>
      </c>
      <c r="J24" s="47" t="s">
        <v>50</v>
      </c>
      <c r="K24" s="45" t="s">
        <v>50</v>
      </c>
      <c r="L24" s="46" t="s">
        <v>50</v>
      </c>
      <c r="M24" s="178">
        <v>13</v>
      </c>
      <c r="N24" s="179">
        <v>12</v>
      </c>
      <c r="O24" s="47">
        <v>3</v>
      </c>
      <c r="P24" s="46">
        <v>4</v>
      </c>
      <c r="Q24" s="109" t="s">
        <v>50</v>
      </c>
      <c r="R24" s="108" t="s">
        <v>50</v>
      </c>
      <c r="S24" s="109" t="s">
        <v>50</v>
      </c>
      <c r="T24" s="107" t="s">
        <v>50</v>
      </c>
      <c r="U24" s="180" t="s">
        <v>50</v>
      </c>
      <c r="V24" s="64" t="s">
        <v>8</v>
      </c>
      <c r="W24" s="24"/>
      <c r="Y24" s="402" t="str">
        <f t="shared" si="2"/>
        <v>-</v>
      </c>
    </row>
    <row r="25" spans="1:25" ht="15.6" customHeight="1" x14ac:dyDescent="0.2">
      <c r="A25" s="61">
        <v>7.23</v>
      </c>
      <c r="B25" s="31" t="s">
        <v>4</v>
      </c>
      <c r="C25" s="138" t="s">
        <v>50</v>
      </c>
      <c r="D25" s="139" t="s">
        <v>50</v>
      </c>
      <c r="E25" s="181">
        <v>22</v>
      </c>
      <c r="F25" s="48">
        <v>8</v>
      </c>
      <c r="G25" s="49">
        <v>0</v>
      </c>
      <c r="H25" s="49">
        <v>1</v>
      </c>
      <c r="I25" s="50">
        <v>3</v>
      </c>
      <c r="J25" s="48" t="s">
        <v>50</v>
      </c>
      <c r="K25" s="49" t="s">
        <v>50</v>
      </c>
      <c r="L25" s="50" t="s">
        <v>50</v>
      </c>
      <c r="M25" s="182">
        <v>1</v>
      </c>
      <c r="N25" s="183">
        <v>1</v>
      </c>
      <c r="O25" s="48">
        <v>0</v>
      </c>
      <c r="P25" s="50" t="s">
        <v>50</v>
      </c>
      <c r="Q25" s="104" t="s">
        <v>50</v>
      </c>
      <c r="R25" s="106" t="s">
        <v>50</v>
      </c>
      <c r="S25" s="104" t="s">
        <v>50</v>
      </c>
      <c r="T25" s="105" t="s">
        <v>50</v>
      </c>
      <c r="U25" s="184"/>
      <c r="V25" s="65">
        <f t="shared" ref="V25" si="21">SUM(C25:U25)</f>
        <v>36</v>
      </c>
      <c r="W25" s="25"/>
      <c r="Y25" s="402" t="str">
        <f t="shared" si="2"/>
        <v>-</v>
      </c>
    </row>
    <row r="26" spans="1:25" ht="15.6" customHeight="1" x14ac:dyDescent="0.2">
      <c r="A26" s="400" t="s">
        <v>53</v>
      </c>
      <c r="B26" s="29" t="s">
        <v>5</v>
      </c>
      <c r="C26" s="138" t="str">
        <f>C25</f>
        <v>x</v>
      </c>
      <c r="D26" s="139" t="s">
        <v>50</v>
      </c>
      <c r="E26" s="161">
        <f>E25</f>
        <v>22</v>
      </c>
      <c r="F26" s="134">
        <f t="shared" ref="F26" si="22">E26-F24+F25</f>
        <v>30</v>
      </c>
      <c r="G26" s="93">
        <f t="shared" ref="G26" si="23">F26-G24+G25</f>
        <v>30</v>
      </c>
      <c r="H26" s="93">
        <f t="shared" ref="H26" si="24">G26-H24+H25</f>
        <v>31</v>
      </c>
      <c r="I26" s="135">
        <f t="shared" ref="I26" si="25">H26-I24+I25</f>
        <v>30</v>
      </c>
      <c r="J26" s="134" t="s">
        <v>50</v>
      </c>
      <c r="K26" s="93" t="s">
        <v>50</v>
      </c>
      <c r="L26" s="135" t="s">
        <v>50</v>
      </c>
      <c r="M26" s="165">
        <f>I26-M24+M25</f>
        <v>18</v>
      </c>
      <c r="N26" s="166">
        <f t="shared" ref="N26" si="26">M26-N24+N25</f>
        <v>7</v>
      </c>
      <c r="O26" s="134">
        <f>N26-O24+O25</f>
        <v>4</v>
      </c>
      <c r="P26" s="135">
        <f>O26-P24</f>
        <v>0</v>
      </c>
      <c r="Q26" s="132" t="s">
        <v>50</v>
      </c>
      <c r="R26" s="133" t="s">
        <v>50</v>
      </c>
      <c r="S26" s="132" t="s">
        <v>50</v>
      </c>
      <c r="T26" s="121" t="s">
        <v>50</v>
      </c>
      <c r="U26" s="121" t="s">
        <v>50</v>
      </c>
      <c r="V26" s="66"/>
      <c r="W26" s="26">
        <f t="shared" ref="W26" si="27">MAX(C26:U26)</f>
        <v>31</v>
      </c>
      <c r="Y26" s="402">
        <f t="shared" si="2"/>
        <v>0</v>
      </c>
    </row>
    <row r="27" spans="1:25" ht="15.6" customHeight="1" x14ac:dyDescent="0.2">
      <c r="A27" s="401"/>
      <c r="B27" s="29" t="s">
        <v>6</v>
      </c>
      <c r="C27" s="185"/>
      <c r="D27" s="186"/>
      <c r="E27" s="187"/>
      <c r="F27" s="51"/>
      <c r="G27" s="52"/>
      <c r="H27" s="54">
        <v>7.28</v>
      </c>
      <c r="I27" s="53"/>
      <c r="J27" s="51"/>
      <c r="K27" s="52"/>
      <c r="L27" s="53"/>
      <c r="M27" s="188"/>
      <c r="N27" s="189">
        <v>7.33</v>
      </c>
      <c r="O27" s="51"/>
      <c r="P27" s="190">
        <v>7.37</v>
      </c>
      <c r="Q27" s="191"/>
      <c r="R27" s="202" t="s">
        <v>50</v>
      </c>
      <c r="S27" s="191"/>
      <c r="T27" s="192"/>
      <c r="U27" s="193" t="s">
        <v>50</v>
      </c>
      <c r="V27" s="67">
        <v>0.14000000000000001</v>
      </c>
      <c r="W27" s="25"/>
      <c r="Y27" s="402" t="str">
        <f t="shared" si="2"/>
        <v>-</v>
      </c>
    </row>
    <row r="28" spans="1:25" ht="15.6" customHeight="1" x14ac:dyDescent="0.2">
      <c r="A28" s="401"/>
      <c r="B28" s="29" t="s">
        <v>7</v>
      </c>
      <c r="C28" s="194" t="s">
        <v>50</v>
      </c>
      <c r="D28" s="186"/>
      <c r="E28" s="195">
        <v>7.23</v>
      </c>
      <c r="F28" s="51"/>
      <c r="G28" s="52"/>
      <c r="H28" s="54">
        <v>7.28</v>
      </c>
      <c r="I28" s="53"/>
      <c r="J28" s="51"/>
      <c r="K28" s="52"/>
      <c r="L28" s="53"/>
      <c r="M28" s="188"/>
      <c r="N28" s="189">
        <v>7.33</v>
      </c>
      <c r="O28" s="51"/>
      <c r="P28" s="190" t="s">
        <v>50</v>
      </c>
      <c r="Q28" s="191"/>
      <c r="R28" s="202" t="s">
        <v>50</v>
      </c>
      <c r="S28" s="191"/>
      <c r="T28" s="192"/>
      <c r="U28" s="196"/>
      <c r="V28" s="66"/>
      <c r="W28" s="27"/>
      <c r="Y28" s="402" t="str">
        <f t="shared" si="2"/>
        <v>-</v>
      </c>
    </row>
    <row r="29" spans="1:25" ht="15.6" customHeight="1" thickBot="1" x14ac:dyDescent="0.25">
      <c r="A29" s="62">
        <v>156</v>
      </c>
      <c r="B29" s="35" t="s">
        <v>9</v>
      </c>
      <c r="C29" s="55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7"/>
      <c r="S29" s="57"/>
      <c r="T29" s="57"/>
      <c r="U29" s="58"/>
      <c r="V29" s="68"/>
      <c r="W29" s="28"/>
      <c r="Y29" s="402" t="str">
        <f t="shared" si="2"/>
        <v>-</v>
      </c>
    </row>
    <row r="30" spans="1:25" ht="15.6" customHeight="1" x14ac:dyDescent="0.2">
      <c r="A30" s="60"/>
      <c r="B30" s="30" t="s">
        <v>3</v>
      </c>
      <c r="C30" s="175"/>
      <c r="D30" s="176">
        <v>0</v>
      </c>
      <c r="E30" s="177"/>
      <c r="F30" s="47">
        <v>0</v>
      </c>
      <c r="G30" s="45">
        <v>0</v>
      </c>
      <c r="H30" s="45">
        <v>1</v>
      </c>
      <c r="I30" s="46">
        <v>5</v>
      </c>
      <c r="J30" s="47">
        <v>1</v>
      </c>
      <c r="K30" s="45">
        <v>1</v>
      </c>
      <c r="L30" s="46">
        <v>2</v>
      </c>
      <c r="M30" s="178" t="s">
        <v>50</v>
      </c>
      <c r="N30" s="179" t="s">
        <v>50</v>
      </c>
      <c r="O30" s="47">
        <v>8</v>
      </c>
      <c r="P30" s="46">
        <v>1</v>
      </c>
      <c r="Q30" s="109" t="s">
        <v>50</v>
      </c>
      <c r="R30" s="108" t="s">
        <v>50</v>
      </c>
      <c r="S30" s="109" t="s">
        <v>50</v>
      </c>
      <c r="T30" s="107" t="s">
        <v>50</v>
      </c>
      <c r="U30" s="180" t="s">
        <v>50</v>
      </c>
      <c r="V30" s="64" t="s">
        <v>8</v>
      </c>
      <c r="W30" s="24"/>
      <c r="Y30" s="402" t="str">
        <f t="shared" si="2"/>
        <v>-</v>
      </c>
    </row>
    <row r="31" spans="1:25" ht="15.6" customHeight="1" x14ac:dyDescent="0.2">
      <c r="A31" s="61">
        <v>8.15</v>
      </c>
      <c r="B31" s="31" t="s">
        <v>4</v>
      </c>
      <c r="C31" s="138">
        <v>5</v>
      </c>
      <c r="D31" s="139">
        <v>0</v>
      </c>
      <c r="E31" s="181" t="s">
        <v>50</v>
      </c>
      <c r="F31" s="48">
        <v>3</v>
      </c>
      <c r="G31" s="49">
        <v>0</v>
      </c>
      <c r="H31" s="49">
        <v>2</v>
      </c>
      <c r="I31" s="50">
        <v>1</v>
      </c>
      <c r="J31" s="48">
        <v>6</v>
      </c>
      <c r="K31" s="49">
        <v>2</v>
      </c>
      <c r="L31" s="50">
        <v>0</v>
      </c>
      <c r="M31" s="182" t="s">
        <v>50</v>
      </c>
      <c r="N31" s="183" t="s">
        <v>50</v>
      </c>
      <c r="O31" s="48">
        <v>0</v>
      </c>
      <c r="P31" s="50" t="s">
        <v>50</v>
      </c>
      <c r="Q31" s="104" t="s">
        <v>50</v>
      </c>
      <c r="R31" s="106" t="s">
        <v>50</v>
      </c>
      <c r="S31" s="104" t="s">
        <v>50</v>
      </c>
      <c r="T31" s="105" t="s">
        <v>50</v>
      </c>
      <c r="U31" s="184"/>
      <c r="V31" s="65">
        <f t="shared" ref="V31" si="28">SUM(C31:U31)</f>
        <v>19</v>
      </c>
      <c r="W31" s="25"/>
      <c r="Y31" s="402" t="str">
        <f t="shared" si="2"/>
        <v>-</v>
      </c>
    </row>
    <row r="32" spans="1:25" ht="15.6" customHeight="1" x14ac:dyDescent="0.2">
      <c r="A32" s="400" t="s">
        <v>52</v>
      </c>
      <c r="B32" s="29" t="s">
        <v>5</v>
      </c>
      <c r="C32" s="138">
        <f>C31</f>
        <v>5</v>
      </c>
      <c r="D32" s="139">
        <f t="shared" ref="D32" si="29">C32-D30+D31</f>
        <v>5</v>
      </c>
      <c r="E32" s="161" t="s">
        <v>50</v>
      </c>
      <c r="F32" s="134">
        <f>D32-F30+F31</f>
        <v>8</v>
      </c>
      <c r="G32" s="93">
        <f t="shared" ref="G32" si="30">F32-G30+G31</f>
        <v>8</v>
      </c>
      <c r="H32" s="93">
        <f t="shared" ref="H32" si="31">G32-H30+H31</f>
        <v>9</v>
      </c>
      <c r="I32" s="135">
        <f t="shared" ref="I32" si="32">H32-I30+I31</f>
        <v>5</v>
      </c>
      <c r="J32" s="134">
        <f t="shared" ref="J32" si="33">I32-J30+J31</f>
        <v>10</v>
      </c>
      <c r="K32" s="93">
        <f t="shared" ref="K32" si="34">J32-K30+K31</f>
        <v>11</v>
      </c>
      <c r="L32" s="135">
        <f t="shared" ref="L32" si="35">K32-L30+L31</f>
        <v>9</v>
      </c>
      <c r="M32" s="165" t="s">
        <v>50</v>
      </c>
      <c r="N32" s="166" t="s">
        <v>50</v>
      </c>
      <c r="O32" s="134">
        <f>L32-O30+O31</f>
        <v>1</v>
      </c>
      <c r="P32" s="135">
        <f>O32-P30</f>
        <v>0</v>
      </c>
      <c r="Q32" s="132" t="s">
        <v>50</v>
      </c>
      <c r="R32" s="133" t="s">
        <v>50</v>
      </c>
      <c r="S32" s="132" t="s">
        <v>50</v>
      </c>
      <c r="T32" s="121" t="s">
        <v>50</v>
      </c>
      <c r="U32" s="121" t="s">
        <v>50</v>
      </c>
      <c r="V32" s="66"/>
      <c r="W32" s="26">
        <f t="shared" ref="W32" si="36">MAX(C32:U32)</f>
        <v>11</v>
      </c>
      <c r="Y32" s="402">
        <f t="shared" si="2"/>
        <v>5</v>
      </c>
    </row>
    <row r="33" spans="1:25" ht="15.6" customHeight="1" x14ac:dyDescent="0.2">
      <c r="A33" s="401"/>
      <c r="B33" s="29" t="s">
        <v>6</v>
      </c>
      <c r="C33" s="185"/>
      <c r="D33" s="186"/>
      <c r="E33" s="187"/>
      <c r="F33" s="51"/>
      <c r="G33" s="52"/>
      <c r="H33" s="54">
        <v>8.24</v>
      </c>
      <c r="I33" s="53"/>
      <c r="J33" s="51"/>
      <c r="K33" s="52"/>
      <c r="L33" s="53"/>
      <c r="M33" s="188"/>
      <c r="N33" s="189" t="s">
        <v>50</v>
      </c>
      <c r="O33" s="51"/>
      <c r="P33" s="190">
        <v>8.33</v>
      </c>
      <c r="Q33" s="191"/>
      <c r="R33" s="202" t="s">
        <v>50</v>
      </c>
      <c r="S33" s="191"/>
      <c r="T33" s="192"/>
      <c r="U33" s="193" t="s">
        <v>50</v>
      </c>
      <c r="V33" s="67">
        <v>0.17</v>
      </c>
      <c r="W33" s="25"/>
      <c r="Y33" s="402" t="str">
        <f t="shared" si="2"/>
        <v>-</v>
      </c>
    </row>
    <row r="34" spans="1:25" ht="15.6" customHeight="1" x14ac:dyDescent="0.2">
      <c r="A34" s="401"/>
      <c r="B34" s="29" t="s">
        <v>7</v>
      </c>
      <c r="C34" s="194">
        <v>8.16</v>
      </c>
      <c r="D34" s="186"/>
      <c r="E34" s="195" t="s">
        <v>50</v>
      </c>
      <c r="F34" s="51"/>
      <c r="G34" s="52"/>
      <c r="H34" s="54">
        <v>8.24</v>
      </c>
      <c r="I34" s="53"/>
      <c r="J34" s="51"/>
      <c r="K34" s="52"/>
      <c r="L34" s="53"/>
      <c r="M34" s="188"/>
      <c r="N34" s="189" t="s">
        <v>50</v>
      </c>
      <c r="O34" s="51"/>
      <c r="P34" s="190" t="s">
        <v>50</v>
      </c>
      <c r="Q34" s="191"/>
      <c r="R34" s="202" t="s">
        <v>50</v>
      </c>
      <c r="S34" s="191"/>
      <c r="T34" s="192"/>
      <c r="U34" s="196"/>
      <c r="V34" s="66"/>
      <c r="W34" s="27"/>
      <c r="Y34" s="402" t="str">
        <f t="shared" si="2"/>
        <v>-</v>
      </c>
    </row>
    <row r="35" spans="1:25" ht="15.6" customHeight="1" thickBot="1" x14ac:dyDescent="0.25">
      <c r="A35" s="62">
        <v>156</v>
      </c>
      <c r="B35" s="35" t="s">
        <v>9</v>
      </c>
      <c r="C35" s="55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7"/>
      <c r="S35" s="57"/>
      <c r="T35" s="57"/>
      <c r="U35" s="58"/>
      <c r="V35" s="68"/>
      <c r="W35" s="28"/>
      <c r="Y35" s="402" t="str">
        <f t="shared" si="2"/>
        <v>-</v>
      </c>
    </row>
    <row r="36" spans="1:25" ht="15.6" customHeight="1" x14ac:dyDescent="0.2">
      <c r="A36" s="60"/>
      <c r="B36" s="30" t="s">
        <v>3</v>
      </c>
      <c r="C36" s="175"/>
      <c r="D36" s="176" t="s">
        <v>50</v>
      </c>
      <c r="E36" s="177"/>
      <c r="F36" s="47">
        <v>0</v>
      </c>
      <c r="G36" s="45">
        <v>0</v>
      </c>
      <c r="H36" s="45">
        <v>2</v>
      </c>
      <c r="I36" s="46">
        <v>6</v>
      </c>
      <c r="J36" s="47">
        <v>9</v>
      </c>
      <c r="K36" s="45">
        <v>2</v>
      </c>
      <c r="L36" s="46">
        <v>0</v>
      </c>
      <c r="M36" s="178" t="s">
        <v>50</v>
      </c>
      <c r="N36" s="179" t="s">
        <v>50</v>
      </c>
      <c r="O36" s="47">
        <v>2</v>
      </c>
      <c r="P36" s="46">
        <v>1</v>
      </c>
      <c r="Q36" s="109" t="s">
        <v>50</v>
      </c>
      <c r="R36" s="108" t="s">
        <v>50</v>
      </c>
      <c r="S36" s="109" t="s">
        <v>50</v>
      </c>
      <c r="T36" s="107" t="s">
        <v>50</v>
      </c>
      <c r="U36" s="180" t="s">
        <v>50</v>
      </c>
      <c r="V36" s="64" t="s">
        <v>8</v>
      </c>
      <c r="W36" s="24"/>
      <c r="Y36" s="402" t="str">
        <f t="shared" si="2"/>
        <v>-</v>
      </c>
    </row>
    <row r="37" spans="1:25" ht="15.6" customHeight="1" x14ac:dyDescent="0.2">
      <c r="A37" s="61">
        <v>8.58</v>
      </c>
      <c r="B37" s="31" t="s">
        <v>4</v>
      </c>
      <c r="C37" s="138" t="s">
        <v>50</v>
      </c>
      <c r="D37" s="139" t="s">
        <v>50</v>
      </c>
      <c r="E37" s="181">
        <v>12</v>
      </c>
      <c r="F37" s="48">
        <v>5</v>
      </c>
      <c r="G37" s="49">
        <v>1</v>
      </c>
      <c r="H37" s="49">
        <v>0</v>
      </c>
      <c r="I37" s="50">
        <v>3</v>
      </c>
      <c r="J37" s="48">
        <v>0</v>
      </c>
      <c r="K37" s="49">
        <v>1</v>
      </c>
      <c r="L37" s="50">
        <v>0</v>
      </c>
      <c r="M37" s="182" t="s">
        <v>50</v>
      </c>
      <c r="N37" s="183" t="s">
        <v>50</v>
      </c>
      <c r="O37" s="48">
        <v>0</v>
      </c>
      <c r="P37" s="50" t="s">
        <v>50</v>
      </c>
      <c r="Q37" s="104" t="s">
        <v>50</v>
      </c>
      <c r="R37" s="106" t="s">
        <v>50</v>
      </c>
      <c r="S37" s="104" t="s">
        <v>50</v>
      </c>
      <c r="T37" s="105" t="s">
        <v>50</v>
      </c>
      <c r="U37" s="184"/>
      <c r="V37" s="65">
        <f t="shared" ref="V37" si="37">SUM(C37:U37)</f>
        <v>22</v>
      </c>
      <c r="W37" s="25"/>
      <c r="Y37" s="402" t="str">
        <f t="shared" si="2"/>
        <v>-</v>
      </c>
    </row>
    <row r="38" spans="1:25" ht="15.6" customHeight="1" x14ac:dyDescent="0.2">
      <c r="A38" s="400" t="s">
        <v>53</v>
      </c>
      <c r="B38" s="29" t="s">
        <v>5</v>
      </c>
      <c r="C38" s="138" t="str">
        <f>C37</f>
        <v>x</v>
      </c>
      <c r="D38" s="139" t="s">
        <v>50</v>
      </c>
      <c r="E38" s="161">
        <f>E37</f>
        <v>12</v>
      </c>
      <c r="F38" s="134">
        <f t="shared" ref="F38" si="38">E38-F36+F37</f>
        <v>17</v>
      </c>
      <c r="G38" s="93">
        <f t="shared" ref="G38" si="39">F38-G36+G37</f>
        <v>18</v>
      </c>
      <c r="H38" s="93">
        <f t="shared" ref="H38" si="40">G38-H36+H37</f>
        <v>16</v>
      </c>
      <c r="I38" s="135">
        <f t="shared" ref="I38" si="41">H38-I36+I37</f>
        <v>13</v>
      </c>
      <c r="J38" s="134">
        <f t="shared" ref="J38" si="42">I38-J36+J37</f>
        <v>4</v>
      </c>
      <c r="K38" s="93">
        <f t="shared" ref="K38" si="43">J38-K36+K37</f>
        <v>3</v>
      </c>
      <c r="L38" s="135">
        <f t="shared" ref="L38" si="44">K38-L36+L37</f>
        <v>3</v>
      </c>
      <c r="M38" s="165" t="s">
        <v>50</v>
      </c>
      <c r="N38" s="166" t="s">
        <v>50</v>
      </c>
      <c r="O38" s="134">
        <f t="shared" ref="O38" si="45">L38-O36+O37</f>
        <v>1</v>
      </c>
      <c r="P38" s="135">
        <f>O38-P36</f>
        <v>0</v>
      </c>
      <c r="Q38" s="132" t="s">
        <v>50</v>
      </c>
      <c r="R38" s="133" t="s">
        <v>50</v>
      </c>
      <c r="S38" s="132" t="s">
        <v>50</v>
      </c>
      <c r="T38" s="121" t="s">
        <v>50</v>
      </c>
      <c r="U38" s="121" t="s">
        <v>50</v>
      </c>
      <c r="V38" s="66"/>
      <c r="W38" s="26">
        <f t="shared" ref="W38" si="46">MAX(C38:U38)</f>
        <v>18</v>
      </c>
      <c r="Y38" s="402">
        <f t="shared" si="2"/>
        <v>0</v>
      </c>
    </row>
    <row r="39" spans="1:25" ht="15.6" customHeight="1" x14ac:dyDescent="0.2">
      <c r="A39" s="401"/>
      <c r="B39" s="29" t="s">
        <v>6</v>
      </c>
      <c r="C39" s="185"/>
      <c r="D39" s="186"/>
      <c r="E39" s="187"/>
      <c r="F39" s="51"/>
      <c r="G39" s="52"/>
      <c r="H39" s="54">
        <v>9.0299999999999994</v>
      </c>
      <c r="I39" s="53"/>
      <c r="J39" s="51"/>
      <c r="K39" s="52"/>
      <c r="L39" s="53"/>
      <c r="M39" s="188"/>
      <c r="N39" s="189" t="s">
        <v>50</v>
      </c>
      <c r="O39" s="51"/>
      <c r="P39" s="190">
        <v>9.1199999999999992</v>
      </c>
      <c r="Q39" s="191"/>
      <c r="R39" s="202" t="s">
        <v>50</v>
      </c>
      <c r="S39" s="191"/>
      <c r="T39" s="192"/>
      <c r="U39" s="193" t="s">
        <v>50</v>
      </c>
      <c r="V39" s="67">
        <v>0.14000000000000001</v>
      </c>
      <c r="W39" s="25"/>
      <c r="Y39" s="402" t="str">
        <f t="shared" si="2"/>
        <v>-</v>
      </c>
    </row>
    <row r="40" spans="1:25" ht="15.6" customHeight="1" x14ac:dyDescent="0.2">
      <c r="A40" s="401"/>
      <c r="B40" s="29" t="s">
        <v>7</v>
      </c>
      <c r="C40" s="194" t="s">
        <v>50</v>
      </c>
      <c r="D40" s="186"/>
      <c r="E40" s="195">
        <v>8.58</v>
      </c>
      <c r="F40" s="51"/>
      <c r="G40" s="52"/>
      <c r="H40" s="54">
        <v>9.0299999999999994</v>
      </c>
      <c r="I40" s="53"/>
      <c r="J40" s="51"/>
      <c r="K40" s="52"/>
      <c r="L40" s="53"/>
      <c r="M40" s="188"/>
      <c r="N40" s="189" t="s">
        <v>50</v>
      </c>
      <c r="O40" s="51"/>
      <c r="P40" s="190" t="s">
        <v>50</v>
      </c>
      <c r="Q40" s="191"/>
      <c r="R40" s="202" t="s">
        <v>50</v>
      </c>
      <c r="S40" s="191"/>
      <c r="T40" s="192"/>
      <c r="U40" s="196"/>
      <c r="V40" s="66"/>
      <c r="W40" s="27"/>
      <c r="Y40" s="402" t="str">
        <f t="shared" si="2"/>
        <v>-</v>
      </c>
    </row>
    <row r="41" spans="1:25" ht="15.6" customHeight="1" thickBot="1" x14ac:dyDescent="0.25">
      <c r="A41" s="62">
        <v>156</v>
      </c>
      <c r="B41" s="35" t="s">
        <v>9</v>
      </c>
      <c r="C41" s="55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7"/>
      <c r="S41" s="57"/>
      <c r="T41" s="57"/>
      <c r="U41" s="58"/>
      <c r="V41" s="68"/>
      <c r="W41" s="28"/>
      <c r="Y41" s="402" t="str">
        <f t="shared" si="2"/>
        <v>-</v>
      </c>
    </row>
    <row r="42" spans="1:25" ht="15.6" customHeight="1" x14ac:dyDescent="0.2">
      <c r="A42" s="60"/>
      <c r="B42" s="30" t="s">
        <v>3</v>
      </c>
      <c r="C42" s="175"/>
      <c r="D42" s="176" t="s">
        <v>50</v>
      </c>
      <c r="E42" s="177"/>
      <c r="F42" s="47">
        <v>0</v>
      </c>
      <c r="G42" s="45">
        <v>0</v>
      </c>
      <c r="H42" s="45">
        <v>0</v>
      </c>
      <c r="I42" s="46">
        <v>7</v>
      </c>
      <c r="J42" s="47">
        <v>5</v>
      </c>
      <c r="K42" s="45">
        <v>3</v>
      </c>
      <c r="L42" s="46">
        <v>6</v>
      </c>
      <c r="M42" s="178" t="s">
        <v>50</v>
      </c>
      <c r="N42" s="179" t="s">
        <v>50</v>
      </c>
      <c r="O42" s="47">
        <v>3</v>
      </c>
      <c r="P42" s="46">
        <v>1</v>
      </c>
      <c r="Q42" s="109" t="s">
        <v>50</v>
      </c>
      <c r="R42" s="108" t="s">
        <v>50</v>
      </c>
      <c r="S42" s="109" t="s">
        <v>50</v>
      </c>
      <c r="T42" s="107" t="s">
        <v>50</v>
      </c>
      <c r="U42" s="180" t="s">
        <v>50</v>
      </c>
      <c r="V42" s="64" t="s">
        <v>8</v>
      </c>
      <c r="W42" s="24"/>
      <c r="Y42" s="402" t="str">
        <f t="shared" si="2"/>
        <v>-</v>
      </c>
    </row>
    <row r="43" spans="1:25" ht="15.6" customHeight="1" x14ac:dyDescent="0.2">
      <c r="A43" s="61">
        <v>9.5</v>
      </c>
      <c r="B43" s="31" t="s">
        <v>4</v>
      </c>
      <c r="C43" s="138" t="s">
        <v>50</v>
      </c>
      <c r="D43" s="139" t="s">
        <v>50</v>
      </c>
      <c r="E43" s="181">
        <v>16</v>
      </c>
      <c r="F43" s="48">
        <v>2</v>
      </c>
      <c r="G43" s="49">
        <v>2</v>
      </c>
      <c r="H43" s="49">
        <v>2</v>
      </c>
      <c r="I43" s="50">
        <v>1</v>
      </c>
      <c r="J43" s="48">
        <v>1</v>
      </c>
      <c r="K43" s="49">
        <v>1</v>
      </c>
      <c r="L43" s="50">
        <v>0</v>
      </c>
      <c r="M43" s="182" t="s">
        <v>50</v>
      </c>
      <c r="N43" s="183" t="s">
        <v>50</v>
      </c>
      <c r="O43" s="48">
        <v>0</v>
      </c>
      <c r="P43" s="50" t="s">
        <v>50</v>
      </c>
      <c r="Q43" s="104" t="s">
        <v>50</v>
      </c>
      <c r="R43" s="106" t="s">
        <v>50</v>
      </c>
      <c r="S43" s="104" t="s">
        <v>50</v>
      </c>
      <c r="T43" s="105" t="s">
        <v>50</v>
      </c>
      <c r="U43" s="184"/>
      <c r="V43" s="65">
        <f t="shared" ref="V43" si="47">SUM(C43:U43)</f>
        <v>25</v>
      </c>
      <c r="W43" s="25"/>
      <c r="Y43" s="402" t="str">
        <f t="shared" si="2"/>
        <v>-</v>
      </c>
    </row>
    <row r="44" spans="1:25" ht="15.6" customHeight="1" x14ac:dyDescent="0.2">
      <c r="A44" s="400" t="s">
        <v>53</v>
      </c>
      <c r="B44" s="29" t="s">
        <v>5</v>
      </c>
      <c r="C44" s="138" t="str">
        <f>C43</f>
        <v>x</v>
      </c>
      <c r="D44" s="139" t="s">
        <v>50</v>
      </c>
      <c r="E44" s="161">
        <f>E43</f>
        <v>16</v>
      </c>
      <c r="F44" s="134">
        <f t="shared" ref="F44" si="48">E44-F42+F43</f>
        <v>18</v>
      </c>
      <c r="G44" s="93">
        <f t="shared" ref="G44" si="49">F44-G42+G43</f>
        <v>20</v>
      </c>
      <c r="H44" s="93">
        <f t="shared" ref="H44" si="50">G44-H42+H43</f>
        <v>22</v>
      </c>
      <c r="I44" s="135">
        <f t="shared" ref="I44" si="51">H44-I42+I43</f>
        <v>16</v>
      </c>
      <c r="J44" s="134">
        <f t="shared" ref="J44" si="52">I44-J42+J43</f>
        <v>12</v>
      </c>
      <c r="K44" s="93">
        <f t="shared" ref="K44" si="53">J44-K42+K43</f>
        <v>10</v>
      </c>
      <c r="L44" s="135">
        <f t="shared" ref="L44" si="54">K44-L42+L43</f>
        <v>4</v>
      </c>
      <c r="M44" s="165" t="s">
        <v>50</v>
      </c>
      <c r="N44" s="166" t="s">
        <v>50</v>
      </c>
      <c r="O44" s="134">
        <f t="shared" ref="O44" si="55">L44-O42+O43</f>
        <v>1</v>
      </c>
      <c r="P44" s="135">
        <f>O44-P42</f>
        <v>0</v>
      </c>
      <c r="Q44" s="132" t="s">
        <v>50</v>
      </c>
      <c r="R44" s="133" t="s">
        <v>50</v>
      </c>
      <c r="S44" s="132" t="s">
        <v>50</v>
      </c>
      <c r="T44" s="121" t="s">
        <v>50</v>
      </c>
      <c r="U44" s="121" t="s">
        <v>50</v>
      </c>
      <c r="V44" s="66"/>
      <c r="W44" s="26">
        <f t="shared" ref="W44" si="56">MAX(C44:U44)</f>
        <v>22</v>
      </c>
      <c r="Y44" s="402">
        <f t="shared" si="2"/>
        <v>0</v>
      </c>
    </row>
    <row r="45" spans="1:25" ht="15.6" customHeight="1" x14ac:dyDescent="0.2">
      <c r="A45" s="401"/>
      <c r="B45" s="29" t="s">
        <v>6</v>
      </c>
      <c r="C45" s="185"/>
      <c r="D45" s="186"/>
      <c r="E45" s="187"/>
      <c r="F45" s="51"/>
      <c r="G45" s="52"/>
      <c r="H45" s="54">
        <v>9.56</v>
      </c>
      <c r="I45" s="53"/>
      <c r="J45" s="51"/>
      <c r="K45" s="52"/>
      <c r="L45" s="53"/>
      <c r="M45" s="188"/>
      <c r="N45" s="189" t="s">
        <v>50</v>
      </c>
      <c r="O45" s="51"/>
      <c r="P45" s="190">
        <v>10.050000000000001</v>
      </c>
      <c r="Q45" s="191"/>
      <c r="R45" s="202" t="s">
        <v>50</v>
      </c>
      <c r="S45" s="191"/>
      <c r="T45" s="192"/>
      <c r="U45" s="193" t="s">
        <v>50</v>
      </c>
      <c r="V45" s="67">
        <v>0.14000000000000001</v>
      </c>
      <c r="W45" s="25"/>
      <c r="Y45" s="402" t="str">
        <f t="shared" si="2"/>
        <v>-</v>
      </c>
    </row>
    <row r="46" spans="1:25" ht="15.6" customHeight="1" x14ac:dyDescent="0.2">
      <c r="A46" s="401"/>
      <c r="B46" s="29" t="s">
        <v>7</v>
      </c>
      <c r="C46" s="194" t="s">
        <v>50</v>
      </c>
      <c r="D46" s="186"/>
      <c r="E46" s="195">
        <v>9.51</v>
      </c>
      <c r="F46" s="51"/>
      <c r="G46" s="52"/>
      <c r="H46" s="54">
        <v>9.56</v>
      </c>
      <c r="I46" s="53"/>
      <c r="J46" s="51"/>
      <c r="K46" s="52"/>
      <c r="L46" s="53"/>
      <c r="M46" s="188"/>
      <c r="N46" s="189" t="s">
        <v>50</v>
      </c>
      <c r="O46" s="51"/>
      <c r="P46" s="190" t="s">
        <v>50</v>
      </c>
      <c r="Q46" s="191"/>
      <c r="R46" s="202" t="s">
        <v>50</v>
      </c>
      <c r="S46" s="191"/>
      <c r="T46" s="192"/>
      <c r="U46" s="196"/>
      <c r="V46" s="66"/>
      <c r="W46" s="27"/>
      <c r="Y46" s="402" t="str">
        <f t="shared" si="2"/>
        <v>-</v>
      </c>
    </row>
    <row r="47" spans="1:25" ht="15.6" customHeight="1" thickBot="1" x14ac:dyDescent="0.25">
      <c r="A47" s="62">
        <v>156</v>
      </c>
      <c r="B47" s="35" t="s">
        <v>9</v>
      </c>
      <c r="C47" s="55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7"/>
      <c r="S47" s="57"/>
      <c r="T47" s="57"/>
      <c r="U47" s="58"/>
      <c r="V47" s="68"/>
      <c r="W47" s="28"/>
      <c r="Y47" s="402" t="str">
        <f t="shared" si="2"/>
        <v>-</v>
      </c>
    </row>
    <row r="48" spans="1:25" ht="15.6" customHeight="1" x14ac:dyDescent="0.2">
      <c r="A48" s="60"/>
      <c r="B48" s="30" t="s">
        <v>3</v>
      </c>
      <c r="C48" s="175"/>
      <c r="D48" s="176" t="s">
        <v>50</v>
      </c>
      <c r="E48" s="177"/>
      <c r="F48" s="47">
        <v>0</v>
      </c>
      <c r="G48" s="45">
        <v>0</v>
      </c>
      <c r="H48" s="45">
        <v>1</v>
      </c>
      <c r="I48" s="46">
        <v>6</v>
      </c>
      <c r="J48" s="47">
        <v>1</v>
      </c>
      <c r="K48" s="45">
        <v>2</v>
      </c>
      <c r="L48" s="46">
        <v>3</v>
      </c>
      <c r="M48" s="178" t="s">
        <v>50</v>
      </c>
      <c r="N48" s="179" t="s">
        <v>50</v>
      </c>
      <c r="O48" s="47">
        <v>6</v>
      </c>
      <c r="P48" s="46">
        <v>2</v>
      </c>
      <c r="Q48" s="109" t="s">
        <v>50</v>
      </c>
      <c r="R48" s="108" t="s">
        <v>50</v>
      </c>
      <c r="S48" s="109" t="s">
        <v>50</v>
      </c>
      <c r="T48" s="107" t="s">
        <v>50</v>
      </c>
      <c r="U48" s="180" t="s">
        <v>50</v>
      </c>
      <c r="V48" s="64" t="s">
        <v>8</v>
      </c>
      <c r="W48" s="24"/>
      <c r="Y48" s="402" t="str">
        <f t="shared" si="2"/>
        <v>-</v>
      </c>
    </row>
    <row r="49" spans="1:25" ht="15.6" customHeight="1" x14ac:dyDescent="0.2">
      <c r="A49" s="61">
        <v>10.18</v>
      </c>
      <c r="B49" s="31" t="s">
        <v>4</v>
      </c>
      <c r="C49" s="138" t="s">
        <v>50</v>
      </c>
      <c r="D49" s="139" t="s">
        <v>50</v>
      </c>
      <c r="E49" s="181">
        <v>6</v>
      </c>
      <c r="F49" s="48">
        <v>7</v>
      </c>
      <c r="G49" s="49">
        <v>0</v>
      </c>
      <c r="H49" s="49">
        <v>2</v>
      </c>
      <c r="I49" s="50">
        <v>2</v>
      </c>
      <c r="J49" s="48">
        <v>1</v>
      </c>
      <c r="K49" s="49">
        <v>2</v>
      </c>
      <c r="L49" s="50">
        <v>0</v>
      </c>
      <c r="M49" s="182" t="s">
        <v>50</v>
      </c>
      <c r="N49" s="183" t="s">
        <v>50</v>
      </c>
      <c r="O49" s="48">
        <v>1</v>
      </c>
      <c r="P49" s="50" t="s">
        <v>50</v>
      </c>
      <c r="Q49" s="104" t="s">
        <v>50</v>
      </c>
      <c r="R49" s="106" t="s">
        <v>50</v>
      </c>
      <c r="S49" s="104" t="s">
        <v>50</v>
      </c>
      <c r="T49" s="105" t="s">
        <v>50</v>
      </c>
      <c r="U49" s="184"/>
      <c r="V49" s="65">
        <f t="shared" ref="V49" si="57">SUM(C49:U49)</f>
        <v>21</v>
      </c>
      <c r="W49" s="25"/>
      <c r="Y49" s="402" t="str">
        <f t="shared" si="2"/>
        <v>-</v>
      </c>
    </row>
    <row r="50" spans="1:25" ht="15.6" customHeight="1" x14ac:dyDescent="0.2">
      <c r="A50" s="400" t="s">
        <v>53</v>
      </c>
      <c r="B50" s="29" t="s">
        <v>5</v>
      </c>
      <c r="C50" s="138" t="str">
        <f>C49</f>
        <v>x</v>
      </c>
      <c r="D50" s="139" t="s">
        <v>50</v>
      </c>
      <c r="E50" s="161">
        <f>E49</f>
        <v>6</v>
      </c>
      <c r="F50" s="134">
        <f t="shared" ref="F50" si="58">E50-F48+F49</f>
        <v>13</v>
      </c>
      <c r="G50" s="93">
        <f t="shared" ref="G50" si="59">F50-G48+G49</f>
        <v>13</v>
      </c>
      <c r="H50" s="93">
        <f t="shared" ref="H50" si="60">G50-H48+H49</f>
        <v>14</v>
      </c>
      <c r="I50" s="135">
        <f t="shared" ref="I50" si="61">H50-I48+I49</f>
        <v>10</v>
      </c>
      <c r="J50" s="134">
        <f t="shared" ref="J50" si="62">I50-J48+J49</f>
        <v>10</v>
      </c>
      <c r="K50" s="93">
        <f t="shared" ref="K50" si="63">J50-K48+K49</f>
        <v>10</v>
      </c>
      <c r="L50" s="135">
        <f t="shared" ref="L50" si="64">K50-L48+L49</f>
        <v>7</v>
      </c>
      <c r="M50" s="165" t="s">
        <v>50</v>
      </c>
      <c r="N50" s="166" t="s">
        <v>50</v>
      </c>
      <c r="O50" s="134">
        <f t="shared" ref="O50" si="65">L50-O48+O49</f>
        <v>2</v>
      </c>
      <c r="P50" s="135">
        <f>O50-P48</f>
        <v>0</v>
      </c>
      <c r="Q50" s="132" t="s">
        <v>50</v>
      </c>
      <c r="R50" s="133" t="s">
        <v>50</v>
      </c>
      <c r="S50" s="132" t="s">
        <v>50</v>
      </c>
      <c r="T50" s="121" t="s">
        <v>50</v>
      </c>
      <c r="U50" s="121" t="s">
        <v>50</v>
      </c>
      <c r="V50" s="66"/>
      <c r="W50" s="26">
        <f t="shared" ref="W50" si="66">MAX(C50:U50)</f>
        <v>14</v>
      </c>
      <c r="Y50" s="402">
        <f t="shared" si="2"/>
        <v>0</v>
      </c>
    </row>
    <row r="51" spans="1:25" ht="15.6" customHeight="1" x14ac:dyDescent="0.2">
      <c r="A51" s="401"/>
      <c r="B51" s="29" t="s">
        <v>6</v>
      </c>
      <c r="C51" s="185"/>
      <c r="D51" s="186"/>
      <c r="E51" s="187"/>
      <c r="F51" s="51"/>
      <c r="G51" s="52"/>
      <c r="H51" s="54">
        <v>10.27</v>
      </c>
      <c r="I51" s="53"/>
      <c r="J51" s="51"/>
      <c r="K51" s="52"/>
      <c r="L51" s="53"/>
      <c r="M51" s="188"/>
      <c r="N51" s="189" t="s">
        <v>50</v>
      </c>
      <c r="O51" s="51"/>
      <c r="P51" s="190">
        <v>10.37</v>
      </c>
      <c r="Q51" s="191"/>
      <c r="R51" s="202" t="s">
        <v>50</v>
      </c>
      <c r="S51" s="191"/>
      <c r="T51" s="192"/>
      <c r="U51" s="193" t="s">
        <v>50</v>
      </c>
      <c r="V51" s="67">
        <v>0.15</v>
      </c>
      <c r="W51" s="25"/>
      <c r="Y51" s="402" t="str">
        <f t="shared" si="2"/>
        <v>-</v>
      </c>
    </row>
    <row r="52" spans="1:25" ht="15.6" customHeight="1" x14ac:dyDescent="0.2">
      <c r="A52" s="401"/>
      <c r="B52" s="29" t="s">
        <v>7</v>
      </c>
      <c r="C52" s="194" t="s">
        <v>50</v>
      </c>
      <c r="D52" s="186"/>
      <c r="E52" s="195">
        <v>10.220000000000001</v>
      </c>
      <c r="F52" s="51"/>
      <c r="G52" s="52"/>
      <c r="H52" s="54">
        <v>10.27</v>
      </c>
      <c r="I52" s="53"/>
      <c r="J52" s="51"/>
      <c r="K52" s="52"/>
      <c r="L52" s="53"/>
      <c r="M52" s="188"/>
      <c r="N52" s="189" t="s">
        <v>50</v>
      </c>
      <c r="O52" s="51"/>
      <c r="P52" s="190" t="s">
        <v>50</v>
      </c>
      <c r="Q52" s="191"/>
      <c r="R52" s="202" t="s">
        <v>50</v>
      </c>
      <c r="S52" s="191"/>
      <c r="T52" s="192"/>
      <c r="U52" s="196"/>
      <c r="V52" s="66"/>
      <c r="W52" s="27"/>
      <c r="Y52" s="402" t="str">
        <f t="shared" si="2"/>
        <v>-</v>
      </c>
    </row>
    <row r="53" spans="1:25" ht="15.6" customHeight="1" thickBot="1" x14ac:dyDescent="0.25">
      <c r="A53" s="62">
        <v>156</v>
      </c>
      <c r="B53" s="35" t="s">
        <v>9</v>
      </c>
      <c r="C53" s="55" t="s">
        <v>57</v>
      </c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7"/>
      <c r="S53" s="57"/>
      <c r="T53" s="57"/>
      <c r="U53" s="58"/>
      <c r="V53" s="68"/>
      <c r="W53" s="28"/>
      <c r="Y53" s="402" t="str">
        <f t="shared" si="2"/>
        <v>-</v>
      </c>
    </row>
    <row r="54" spans="1:25" ht="15.6" customHeight="1" x14ac:dyDescent="0.2">
      <c r="A54" s="60"/>
      <c r="B54" s="30" t="s">
        <v>3</v>
      </c>
      <c r="C54" s="175"/>
      <c r="D54" s="176" t="s">
        <v>50</v>
      </c>
      <c r="E54" s="177"/>
      <c r="F54" s="47" t="s">
        <v>50</v>
      </c>
      <c r="G54" s="45" t="s">
        <v>50</v>
      </c>
      <c r="H54" s="45" t="s">
        <v>50</v>
      </c>
      <c r="I54" s="46" t="s">
        <v>50</v>
      </c>
      <c r="J54" s="47" t="s">
        <v>50</v>
      </c>
      <c r="K54" s="45" t="s">
        <v>50</v>
      </c>
      <c r="L54" s="46" t="s">
        <v>50</v>
      </c>
      <c r="M54" s="178" t="s">
        <v>50</v>
      </c>
      <c r="N54" s="179" t="s">
        <v>50</v>
      </c>
      <c r="O54" s="47" t="s">
        <v>50</v>
      </c>
      <c r="P54" s="46" t="s">
        <v>50</v>
      </c>
      <c r="Q54" s="109">
        <v>0</v>
      </c>
      <c r="R54" s="108">
        <v>0</v>
      </c>
      <c r="S54" s="109">
        <v>0</v>
      </c>
      <c r="T54" s="107">
        <v>0</v>
      </c>
      <c r="U54" s="180">
        <v>2</v>
      </c>
      <c r="V54" s="64" t="s">
        <v>8</v>
      </c>
      <c r="W54" s="24"/>
      <c r="Y54" s="402" t="str">
        <f t="shared" si="2"/>
        <v>-</v>
      </c>
    </row>
    <row r="55" spans="1:25" ht="15.6" customHeight="1" x14ac:dyDescent="0.2">
      <c r="A55" s="61">
        <v>12.51</v>
      </c>
      <c r="B55" s="31" t="s">
        <v>4</v>
      </c>
      <c r="C55" s="138" t="s">
        <v>50</v>
      </c>
      <c r="D55" s="139" t="s">
        <v>50</v>
      </c>
      <c r="E55" s="181" t="s">
        <v>50</v>
      </c>
      <c r="F55" s="48" t="s">
        <v>50</v>
      </c>
      <c r="G55" s="49" t="s">
        <v>50</v>
      </c>
      <c r="H55" s="49" t="s">
        <v>50</v>
      </c>
      <c r="I55" s="50" t="s">
        <v>50</v>
      </c>
      <c r="J55" s="48" t="s">
        <v>50</v>
      </c>
      <c r="K55" s="49" t="s">
        <v>50</v>
      </c>
      <c r="L55" s="50" t="s">
        <v>50</v>
      </c>
      <c r="M55" s="182" t="s">
        <v>50</v>
      </c>
      <c r="N55" s="183" t="s">
        <v>50</v>
      </c>
      <c r="O55" s="48" t="s">
        <v>50</v>
      </c>
      <c r="P55" s="50">
        <v>2</v>
      </c>
      <c r="Q55" s="104">
        <v>0</v>
      </c>
      <c r="R55" s="106">
        <v>0</v>
      </c>
      <c r="S55" s="104">
        <v>0</v>
      </c>
      <c r="T55" s="105">
        <v>0</v>
      </c>
      <c r="U55" s="184"/>
      <c r="V55" s="65">
        <f t="shared" ref="V55" si="67">SUM(C55:U55)</f>
        <v>2</v>
      </c>
      <c r="W55" s="25"/>
      <c r="Y55" s="402" t="str">
        <f t="shared" si="2"/>
        <v>-</v>
      </c>
    </row>
    <row r="56" spans="1:25" ht="15.6" customHeight="1" x14ac:dyDescent="0.2">
      <c r="A56" s="400" t="s">
        <v>54</v>
      </c>
      <c r="B56" s="29" t="s">
        <v>5</v>
      </c>
      <c r="C56" s="138" t="str">
        <f>C55</f>
        <v>x</v>
      </c>
      <c r="D56" s="139" t="s">
        <v>50</v>
      </c>
      <c r="E56" s="161" t="str">
        <f>E55</f>
        <v>x</v>
      </c>
      <c r="F56" s="134" t="s">
        <v>50</v>
      </c>
      <c r="G56" s="93" t="s">
        <v>50</v>
      </c>
      <c r="H56" s="93" t="s">
        <v>50</v>
      </c>
      <c r="I56" s="135" t="s">
        <v>50</v>
      </c>
      <c r="J56" s="134" t="s">
        <v>50</v>
      </c>
      <c r="K56" s="93" t="s">
        <v>50</v>
      </c>
      <c r="L56" s="135" t="s">
        <v>50</v>
      </c>
      <c r="M56" s="165" t="s">
        <v>50</v>
      </c>
      <c r="N56" s="166" t="s">
        <v>50</v>
      </c>
      <c r="O56" s="134" t="s">
        <v>50</v>
      </c>
      <c r="P56" s="135">
        <f>P55</f>
        <v>2</v>
      </c>
      <c r="Q56" s="132">
        <f t="shared" ref="Q56" si="68">P56-Q54+Q55</f>
        <v>2</v>
      </c>
      <c r="R56" s="133">
        <f t="shared" ref="R56" si="69">Q56-R54+R55</f>
        <v>2</v>
      </c>
      <c r="S56" s="132">
        <f t="shared" ref="S56" si="70">R56-S54+S55</f>
        <v>2</v>
      </c>
      <c r="T56" s="121">
        <f t="shared" ref="T56" si="71">S56-T54+T55</f>
        <v>2</v>
      </c>
      <c r="U56" s="121">
        <f t="shared" ref="U56" si="72">T56-U54+U55</f>
        <v>0</v>
      </c>
      <c r="V56" s="66"/>
      <c r="W56" s="26">
        <f t="shared" ref="W56" si="73">MAX(C56:U56)</f>
        <v>2</v>
      </c>
      <c r="Y56" s="402">
        <f t="shared" si="2"/>
        <v>2</v>
      </c>
    </row>
    <row r="57" spans="1:25" ht="15.6" customHeight="1" x14ac:dyDescent="0.2">
      <c r="A57" s="401"/>
      <c r="B57" s="29" t="s">
        <v>6</v>
      </c>
      <c r="C57" s="185"/>
      <c r="D57" s="186"/>
      <c r="E57" s="187"/>
      <c r="F57" s="51"/>
      <c r="G57" s="52"/>
      <c r="H57" s="54" t="s">
        <v>50</v>
      </c>
      <c r="I57" s="53"/>
      <c r="J57" s="51"/>
      <c r="K57" s="52"/>
      <c r="L57" s="53"/>
      <c r="M57" s="188"/>
      <c r="N57" s="189" t="s">
        <v>50</v>
      </c>
      <c r="O57" s="51"/>
      <c r="P57" s="190" t="s">
        <v>50</v>
      </c>
      <c r="Q57" s="191"/>
      <c r="R57" s="202">
        <v>12.54</v>
      </c>
      <c r="S57" s="191"/>
      <c r="T57" s="192"/>
      <c r="U57" s="193">
        <v>13</v>
      </c>
      <c r="V57" s="67">
        <v>0.09</v>
      </c>
      <c r="W57" s="25"/>
      <c r="Y57" s="402" t="str">
        <f t="shared" si="2"/>
        <v>-</v>
      </c>
    </row>
    <row r="58" spans="1:25" ht="15.6" customHeight="1" x14ac:dyDescent="0.2">
      <c r="A58" s="401"/>
      <c r="B58" s="29" t="s">
        <v>7</v>
      </c>
      <c r="C58" s="194" t="s">
        <v>50</v>
      </c>
      <c r="D58" s="186"/>
      <c r="E58" s="195" t="s">
        <v>50</v>
      </c>
      <c r="F58" s="51"/>
      <c r="G58" s="52"/>
      <c r="H58" s="54" t="s">
        <v>50</v>
      </c>
      <c r="I58" s="53"/>
      <c r="J58" s="51"/>
      <c r="K58" s="52"/>
      <c r="L58" s="53"/>
      <c r="M58" s="188"/>
      <c r="N58" s="189" t="s">
        <v>50</v>
      </c>
      <c r="O58" s="51"/>
      <c r="P58" s="190">
        <v>12.51</v>
      </c>
      <c r="Q58" s="191"/>
      <c r="R58" s="202">
        <v>12.54</v>
      </c>
      <c r="S58" s="191"/>
      <c r="T58" s="192"/>
      <c r="U58" s="196"/>
      <c r="V58" s="66"/>
      <c r="W58" s="27"/>
      <c r="Y58" s="402" t="str">
        <f t="shared" si="2"/>
        <v>-</v>
      </c>
    </row>
    <row r="59" spans="1:25" ht="15.6" customHeight="1" thickBot="1" x14ac:dyDescent="0.25">
      <c r="A59" s="62">
        <v>198</v>
      </c>
      <c r="B59" s="35" t="s">
        <v>9</v>
      </c>
      <c r="C59" s="55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7"/>
      <c r="S59" s="57"/>
      <c r="T59" s="57"/>
      <c r="U59" s="58"/>
      <c r="V59" s="68"/>
      <c r="W59" s="28"/>
      <c r="Y59" s="402" t="str">
        <f t="shared" si="2"/>
        <v>-</v>
      </c>
    </row>
    <row r="60" spans="1:25" ht="15.6" customHeight="1" x14ac:dyDescent="0.2">
      <c r="A60" s="60"/>
      <c r="B60" s="30" t="s">
        <v>3</v>
      </c>
      <c r="C60" s="175"/>
      <c r="D60" s="176">
        <v>0</v>
      </c>
      <c r="E60" s="177"/>
      <c r="F60" s="47">
        <v>0</v>
      </c>
      <c r="G60" s="45">
        <v>0</v>
      </c>
      <c r="H60" s="45">
        <v>0</v>
      </c>
      <c r="I60" s="46">
        <v>3</v>
      </c>
      <c r="J60" s="47">
        <v>2</v>
      </c>
      <c r="K60" s="45">
        <v>1</v>
      </c>
      <c r="L60" s="46">
        <v>0</v>
      </c>
      <c r="M60" s="178" t="s">
        <v>50</v>
      </c>
      <c r="N60" s="179" t="s">
        <v>50</v>
      </c>
      <c r="O60" s="47">
        <v>0</v>
      </c>
      <c r="P60" s="46">
        <v>1</v>
      </c>
      <c r="Q60" s="109" t="s">
        <v>50</v>
      </c>
      <c r="R60" s="108" t="s">
        <v>50</v>
      </c>
      <c r="S60" s="109" t="s">
        <v>50</v>
      </c>
      <c r="T60" s="107" t="s">
        <v>50</v>
      </c>
      <c r="U60" s="180" t="s">
        <v>50</v>
      </c>
      <c r="V60" s="64" t="s">
        <v>8</v>
      </c>
      <c r="W60" s="24"/>
      <c r="Y60" s="402" t="str">
        <f t="shared" si="2"/>
        <v>-</v>
      </c>
    </row>
    <row r="61" spans="1:25" ht="15.6" customHeight="1" x14ac:dyDescent="0.2">
      <c r="A61" s="61">
        <v>13.36</v>
      </c>
      <c r="B61" s="31" t="s">
        <v>4</v>
      </c>
      <c r="C61" s="138">
        <v>0</v>
      </c>
      <c r="D61" s="139">
        <v>0</v>
      </c>
      <c r="E61" s="181" t="s">
        <v>50</v>
      </c>
      <c r="F61" s="48">
        <v>0</v>
      </c>
      <c r="G61" s="49">
        <v>0</v>
      </c>
      <c r="H61" s="49">
        <v>5</v>
      </c>
      <c r="I61" s="50">
        <v>2</v>
      </c>
      <c r="J61" s="48">
        <v>0</v>
      </c>
      <c r="K61" s="49">
        <v>0</v>
      </c>
      <c r="L61" s="50">
        <v>0</v>
      </c>
      <c r="M61" s="182" t="s">
        <v>50</v>
      </c>
      <c r="N61" s="183" t="s">
        <v>50</v>
      </c>
      <c r="O61" s="48">
        <v>0</v>
      </c>
      <c r="P61" s="50" t="s">
        <v>50</v>
      </c>
      <c r="Q61" s="104" t="s">
        <v>50</v>
      </c>
      <c r="R61" s="106" t="s">
        <v>50</v>
      </c>
      <c r="S61" s="104" t="s">
        <v>50</v>
      </c>
      <c r="T61" s="105" t="s">
        <v>50</v>
      </c>
      <c r="U61" s="184"/>
      <c r="V61" s="65">
        <f t="shared" ref="V61" si="74">SUM(C61:U61)</f>
        <v>7</v>
      </c>
      <c r="W61" s="25"/>
      <c r="Y61" s="402" t="str">
        <f t="shared" si="2"/>
        <v>-</v>
      </c>
    </row>
    <row r="62" spans="1:25" ht="15.6" customHeight="1" x14ac:dyDescent="0.2">
      <c r="A62" s="400" t="s">
        <v>52</v>
      </c>
      <c r="B62" s="29" t="s">
        <v>5</v>
      </c>
      <c r="C62" s="138">
        <f>C61</f>
        <v>0</v>
      </c>
      <c r="D62" s="139">
        <f t="shared" ref="D62" si="75">C62-D60+D61</f>
        <v>0</v>
      </c>
      <c r="E62" s="161" t="s">
        <v>50</v>
      </c>
      <c r="F62" s="134">
        <f>D62-F60+F61</f>
        <v>0</v>
      </c>
      <c r="G62" s="93">
        <f t="shared" ref="G62" si="76">F62-G60+G61</f>
        <v>0</v>
      </c>
      <c r="H62" s="93">
        <f t="shared" ref="H62" si="77">G62-H60+H61</f>
        <v>5</v>
      </c>
      <c r="I62" s="135">
        <f t="shared" ref="I62" si="78">H62-I60+I61</f>
        <v>4</v>
      </c>
      <c r="J62" s="134">
        <f t="shared" ref="J62" si="79">I62-J60+J61</f>
        <v>2</v>
      </c>
      <c r="K62" s="93">
        <f t="shared" ref="K62" si="80">J62-K60+K61</f>
        <v>1</v>
      </c>
      <c r="L62" s="135">
        <f t="shared" ref="L62" si="81">K62-L60+L61</f>
        <v>1</v>
      </c>
      <c r="M62" s="165" t="s">
        <v>50</v>
      </c>
      <c r="N62" s="166" t="s">
        <v>50</v>
      </c>
      <c r="O62" s="134">
        <f t="shared" ref="O62" si="82">L62-O60+O61</f>
        <v>1</v>
      </c>
      <c r="P62" s="135">
        <f>O62-P60</f>
        <v>0</v>
      </c>
      <c r="Q62" s="132" t="s">
        <v>50</v>
      </c>
      <c r="R62" s="133" t="s">
        <v>50</v>
      </c>
      <c r="S62" s="132" t="s">
        <v>50</v>
      </c>
      <c r="T62" s="121" t="s">
        <v>50</v>
      </c>
      <c r="U62" s="121" t="s">
        <v>50</v>
      </c>
      <c r="V62" s="66"/>
      <c r="W62" s="26">
        <f t="shared" ref="W62" si="83">MAX(C62:U62)</f>
        <v>5</v>
      </c>
      <c r="Y62" s="402">
        <f t="shared" si="2"/>
        <v>0</v>
      </c>
    </row>
    <row r="63" spans="1:25" ht="15.6" customHeight="1" x14ac:dyDescent="0.2">
      <c r="A63" s="401"/>
      <c r="B63" s="29" t="s">
        <v>6</v>
      </c>
      <c r="C63" s="185"/>
      <c r="D63" s="186"/>
      <c r="E63" s="187"/>
      <c r="F63" s="51"/>
      <c r="G63" s="52"/>
      <c r="H63" s="54">
        <v>13.44</v>
      </c>
      <c r="I63" s="53"/>
      <c r="J63" s="51"/>
      <c r="K63" s="52"/>
      <c r="L63" s="53"/>
      <c r="M63" s="188"/>
      <c r="N63" s="189" t="s">
        <v>50</v>
      </c>
      <c r="O63" s="51"/>
      <c r="P63" s="190">
        <v>13.53</v>
      </c>
      <c r="Q63" s="191"/>
      <c r="R63" s="202" t="s">
        <v>50</v>
      </c>
      <c r="S63" s="191"/>
      <c r="T63" s="192"/>
      <c r="U63" s="193" t="s">
        <v>50</v>
      </c>
      <c r="V63" s="67">
        <v>0.17</v>
      </c>
      <c r="W63" s="25"/>
      <c r="Y63" s="402" t="str">
        <f t="shared" si="2"/>
        <v>-</v>
      </c>
    </row>
    <row r="64" spans="1:25" ht="15.6" customHeight="1" x14ac:dyDescent="0.2">
      <c r="A64" s="401"/>
      <c r="B64" s="29" t="s">
        <v>7</v>
      </c>
      <c r="C64" s="194">
        <v>13.36</v>
      </c>
      <c r="D64" s="186"/>
      <c r="E64" s="195" t="s">
        <v>50</v>
      </c>
      <c r="F64" s="51"/>
      <c r="G64" s="52"/>
      <c r="H64" s="54">
        <v>13.44</v>
      </c>
      <c r="I64" s="53"/>
      <c r="J64" s="51"/>
      <c r="K64" s="52"/>
      <c r="L64" s="53"/>
      <c r="M64" s="188"/>
      <c r="N64" s="189" t="s">
        <v>50</v>
      </c>
      <c r="O64" s="51"/>
      <c r="P64" s="190" t="s">
        <v>50</v>
      </c>
      <c r="Q64" s="191"/>
      <c r="R64" s="202" t="s">
        <v>50</v>
      </c>
      <c r="S64" s="191"/>
      <c r="T64" s="192"/>
      <c r="U64" s="196"/>
      <c r="V64" s="66"/>
      <c r="W64" s="27"/>
      <c r="Y64" s="402" t="str">
        <f t="shared" si="2"/>
        <v>-</v>
      </c>
    </row>
    <row r="65" spans="1:25" ht="15.6" customHeight="1" thickBot="1" x14ac:dyDescent="0.25">
      <c r="A65" s="62">
        <v>198</v>
      </c>
      <c r="B65" s="35" t="s">
        <v>9</v>
      </c>
      <c r="C65" s="55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7"/>
      <c r="S65" s="57"/>
      <c r="T65" s="57"/>
      <c r="U65" s="58"/>
      <c r="V65" s="68"/>
      <c r="W65" s="28"/>
      <c r="Y65" s="402" t="str">
        <f t="shared" si="2"/>
        <v>-</v>
      </c>
    </row>
    <row r="66" spans="1:25" ht="15.6" customHeight="1" x14ac:dyDescent="0.2">
      <c r="A66" s="60"/>
      <c r="B66" s="30" t="s">
        <v>3</v>
      </c>
      <c r="C66" s="175"/>
      <c r="D66" s="176" t="s">
        <v>50</v>
      </c>
      <c r="E66" s="177"/>
      <c r="F66" s="47">
        <v>0</v>
      </c>
      <c r="G66" s="45">
        <v>0</v>
      </c>
      <c r="H66" s="45">
        <v>0</v>
      </c>
      <c r="I66" s="46">
        <v>3</v>
      </c>
      <c r="J66" s="47">
        <v>1</v>
      </c>
      <c r="K66" s="45">
        <v>1</v>
      </c>
      <c r="L66" s="46">
        <v>3</v>
      </c>
      <c r="M66" s="178" t="s">
        <v>50</v>
      </c>
      <c r="N66" s="179" t="s">
        <v>50</v>
      </c>
      <c r="O66" s="47">
        <v>3</v>
      </c>
      <c r="P66" s="46">
        <v>0</v>
      </c>
      <c r="Q66" s="109" t="s">
        <v>50</v>
      </c>
      <c r="R66" s="108" t="s">
        <v>50</v>
      </c>
      <c r="S66" s="109" t="s">
        <v>50</v>
      </c>
      <c r="T66" s="107" t="s">
        <v>50</v>
      </c>
      <c r="U66" s="180" t="s">
        <v>50</v>
      </c>
      <c r="V66" s="64" t="s">
        <v>8</v>
      </c>
      <c r="W66" s="24"/>
      <c r="Y66" s="402" t="str">
        <f t="shared" si="2"/>
        <v>-</v>
      </c>
    </row>
    <row r="67" spans="1:25" ht="15.6" customHeight="1" x14ac:dyDescent="0.2">
      <c r="A67" s="61">
        <v>14.38</v>
      </c>
      <c r="B67" s="31" t="s">
        <v>4</v>
      </c>
      <c r="C67" s="138" t="s">
        <v>50</v>
      </c>
      <c r="D67" s="139" t="s">
        <v>50</v>
      </c>
      <c r="E67" s="181">
        <v>6</v>
      </c>
      <c r="F67" s="48">
        <v>0</v>
      </c>
      <c r="G67" s="49">
        <v>1</v>
      </c>
      <c r="H67" s="49">
        <v>1</v>
      </c>
      <c r="I67" s="50">
        <v>2</v>
      </c>
      <c r="J67" s="48">
        <v>1</v>
      </c>
      <c r="K67" s="49">
        <v>0</v>
      </c>
      <c r="L67" s="50">
        <v>0</v>
      </c>
      <c r="M67" s="182" t="s">
        <v>50</v>
      </c>
      <c r="N67" s="183" t="s">
        <v>50</v>
      </c>
      <c r="O67" s="48">
        <v>0</v>
      </c>
      <c r="P67" s="50" t="s">
        <v>50</v>
      </c>
      <c r="Q67" s="104" t="s">
        <v>50</v>
      </c>
      <c r="R67" s="106" t="s">
        <v>50</v>
      </c>
      <c r="S67" s="104" t="s">
        <v>50</v>
      </c>
      <c r="T67" s="105" t="s">
        <v>50</v>
      </c>
      <c r="U67" s="184"/>
      <c r="V67" s="65">
        <f t="shared" ref="V67" si="84">SUM(C67:U67)</f>
        <v>11</v>
      </c>
      <c r="W67" s="25"/>
      <c r="Y67" s="402" t="str">
        <f t="shared" si="2"/>
        <v>-</v>
      </c>
    </row>
    <row r="68" spans="1:25" ht="15.6" customHeight="1" x14ac:dyDescent="0.2">
      <c r="A68" s="400" t="s">
        <v>53</v>
      </c>
      <c r="B68" s="29" t="s">
        <v>5</v>
      </c>
      <c r="C68" s="138" t="str">
        <f>C67</f>
        <v>x</v>
      </c>
      <c r="D68" s="139" t="s">
        <v>50</v>
      </c>
      <c r="E68" s="161">
        <f>E67</f>
        <v>6</v>
      </c>
      <c r="F68" s="134">
        <f t="shared" ref="F68" si="85">E68-F66+F67</f>
        <v>6</v>
      </c>
      <c r="G68" s="93">
        <f t="shared" ref="G68" si="86">F68-G66+G67</f>
        <v>7</v>
      </c>
      <c r="H68" s="93">
        <f t="shared" ref="H68" si="87">G68-H66+H67</f>
        <v>8</v>
      </c>
      <c r="I68" s="135">
        <f t="shared" ref="I68" si="88">H68-I66+I67</f>
        <v>7</v>
      </c>
      <c r="J68" s="134">
        <f t="shared" ref="J68" si="89">I68-J66+J67</f>
        <v>7</v>
      </c>
      <c r="K68" s="93">
        <f t="shared" ref="K68" si="90">J68-K66+K67</f>
        <v>6</v>
      </c>
      <c r="L68" s="135">
        <f t="shared" ref="L68" si="91">K68-L66+L67</f>
        <v>3</v>
      </c>
      <c r="M68" s="165" t="s">
        <v>50</v>
      </c>
      <c r="N68" s="166" t="s">
        <v>50</v>
      </c>
      <c r="O68" s="134">
        <f t="shared" ref="O68" si="92">L68-O66+O67</f>
        <v>0</v>
      </c>
      <c r="P68" s="135">
        <f>O68-P66</f>
        <v>0</v>
      </c>
      <c r="Q68" s="132" t="s">
        <v>50</v>
      </c>
      <c r="R68" s="133" t="s">
        <v>50</v>
      </c>
      <c r="S68" s="132" t="s">
        <v>50</v>
      </c>
      <c r="T68" s="121" t="s">
        <v>50</v>
      </c>
      <c r="U68" s="121" t="s">
        <v>50</v>
      </c>
      <c r="V68" s="66"/>
      <c r="W68" s="26">
        <f t="shared" ref="W68" si="93">MAX(C68:U68)</f>
        <v>8</v>
      </c>
      <c r="Y68" s="402">
        <f t="shared" si="2"/>
        <v>0</v>
      </c>
    </row>
    <row r="69" spans="1:25" ht="15.6" customHeight="1" x14ac:dyDescent="0.2">
      <c r="A69" s="401"/>
      <c r="B69" s="29" t="s">
        <v>6</v>
      </c>
      <c r="C69" s="185"/>
      <c r="D69" s="186"/>
      <c r="E69" s="187"/>
      <c r="F69" s="51"/>
      <c r="G69" s="52"/>
      <c r="H69" s="54">
        <v>14.42</v>
      </c>
      <c r="I69" s="53"/>
      <c r="J69" s="51"/>
      <c r="K69" s="52"/>
      <c r="L69" s="53"/>
      <c r="M69" s="188"/>
      <c r="N69" s="189" t="s">
        <v>50</v>
      </c>
      <c r="O69" s="51"/>
      <c r="P69" s="190">
        <v>14.52</v>
      </c>
      <c r="Q69" s="191"/>
      <c r="R69" s="202" t="s">
        <v>50</v>
      </c>
      <c r="S69" s="191"/>
      <c r="T69" s="192"/>
      <c r="U69" s="193" t="s">
        <v>50</v>
      </c>
      <c r="V69" s="67">
        <v>0.14000000000000001</v>
      </c>
      <c r="W69" s="25"/>
      <c r="Y69" s="402" t="str">
        <f t="shared" si="2"/>
        <v>-</v>
      </c>
    </row>
    <row r="70" spans="1:25" ht="15.6" customHeight="1" x14ac:dyDescent="0.2">
      <c r="A70" s="401"/>
      <c r="B70" s="29" t="s">
        <v>7</v>
      </c>
      <c r="C70" s="194" t="s">
        <v>50</v>
      </c>
      <c r="D70" s="186"/>
      <c r="E70" s="195">
        <v>14.38</v>
      </c>
      <c r="F70" s="51"/>
      <c r="G70" s="52"/>
      <c r="H70" s="54">
        <v>14.42</v>
      </c>
      <c r="I70" s="53"/>
      <c r="J70" s="51"/>
      <c r="K70" s="52"/>
      <c r="L70" s="53"/>
      <c r="M70" s="188"/>
      <c r="N70" s="189" t="s">
        <v>50</v>
      </c>
      <c r="O70" s="51"/>
      <c r="P70" s="190" t="s">
        <v>50</v>
      </c>
      <c r="Q70" s="191"/>
      <c r="R70" s="202" t="s">
        <v>50</v>
      </c>
      <c r="S70" s="191"/>
      <c r="T70" s="192"/>
      <c r="U70" s="196"/>
      <c r="V70" s="66"/>
      <c r="W70" s="27"/>
      <c r="Y70" s="402" t="str">
        <f t="shared" si="2"/>
        <v>-</v>
      </c>
    </row>
    <row r="71" spans="1:25" ht="15.6" customHeight="1" thickBot="1" x14ac:dyDescent="0.25">
      <c r="A71" s="62">
        <v>198</v>
      </c>
      <c r="B71" s="35" t="s">
        <v>9</v>
      </c>
      <c r="C71" s="55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  <c r="S71" s="57"/>
      <c r="T71" s="57"/>
      <c r="U71" s="58"/>
      <c r="V71" s="68"/>
      <c r="W71" s="28"/>
      <c r="Y71" s="402" t="str">
        <f t="shared" si="2"/>
        <v>-</v>
      </c>
    </row>
    <row r="72" spans="1:25" ht="15.6" customHeight="1" x14ac:dyDescent="0.2">
      <c r="A72" s="60"/>
      <c r="B72" s="30" t="s">
        <v>3</v>
      </c>
      <c r="C72" s="175"/>
      <c r="D72" s="176" t="s">
        <v>50</v>
      </c>
      <c r="E72" s="177"/>
      <c r="F72" s="47">
        <v>0</v>
      </c>
      <c r="G72" s="45">
        <v>0</v>
      </c>
      <c r="H72" s="45">
        <v>1</v>
      </c>
      <c r="I72" s="46">
        <v>4</v>
      </c>
      <c r="J72" s="47">
        <v>0</v>
      </c>
      <c r="K72" s="45">
        <v>0</v>
      </c>
      <c r="L72" s="46">
        <v>0</v>
      </c>
      <c r="M72" s="178" t="s">
        <v>50</v>
      </c>
      <c r="N72" s="179" t="s">
        <v>50</v>
      </c>
      <c r="O72" s="47">
        <v>3</v>
      </c>
      <c r="P72" s="46">
        <v>0</v>
      </c>
      <c r="Q72" s="109" t="s">
        <v>50</v>
      </c>
      <c r="R72" s="108" t="s">
        <v>50</v>
      </c>
      <c r="S72" s="109" t="s">
        <v>50</v>
      </c>
      <c r="T72" s="107" t="s">
        <v>50</v>
      </c>
      <c r="U72" s="180" t="s">
        <v>50</v>
      </c>
      <c r="V72" s="64" t="s">
        <v>8</v>
      </c>
      <c r="W72" s="24"/>
      <c r="Y72" s="402" t="str">
        <f t="shared" si="2"/>
        <v>-</v>
      </c>
    </row>
    <row r="73" spans="1:25" ht="15.6" customHeight="1" x14ac:dyDescent="0.2">
      <c r="A73" s="61">
        <v>15.22</v>
      </c>
      <c r="B73" s="31" t="s">
        <v>4</v>
      </c>
      <c r="C73" s="138" t="s">
        <v>50</v>
      </c>
      <c r="D73" s="139" t="s">
        <v>50</v>
      </c>
      <c r="E73" s="181">
        <v>2</v>
      </c>
      <c r="F73" s="48">
        <v>3</v>
      </c>
      <c r="G73" s="49">
        <v>1</v>
      </c>
      <c r="H73" s="49">
        <v>0</v>
      </c>
      <c r="I73" s="50">
        <v>2</v>
      </c>
      <c r="J73" s="48">
        <v>0</v>
      </c>
      <c r="K73" s="49">
        <v>0</v>
      </c>
      <c r="L73" s="50">
        <v>0</v>
      </c>
      <c r="M73" s="182" t="s">
        <v>50</v>
      </c>
      <c r="N73" s="183" t="s">
        <v>50</v>
      </c>
      <c r="O73" s="48">
        <v>0</v>
      </c>
      <c r="P73" s="50" t="s">
        <v>50</v>
      </c>
      <c r="Q73" s="104" t="s">
        <v>50</v>
      </c>
      <c r="R73" s="106" t="s">
        <v>50</v>
      </c>
      <c r="S73" s="104" t="s">
        <v>50</v>
      </c>
      <c r="T73" s="105" t="s">
        <v>50</v>
      </c>
      <c r="U73" s="184"/>
      <c r="V73" s="65">
        <f t="shared" ref="V73" si="94">SUM(C73:U73)</f>
        <v>8</v>
      </c>
      <c r="W73" s="25"/>
      <c r="Y73" s="402" t="str">
        <f t="shared" ref="Y73:Y110" si="95">IF($B72="l. wsiad.",SUM(C72:D72)+SUM(Q73)+SUM(R72:T72),"-")</f>
        <v>-</v>
      </c>
    </row>
    <row r="74" spans="1:25" ht="15.6" customHeight="1" x14ac:dyDescent="0.2">
      <c r="A74" s="400" t="s">
        <v>53</v>
      </c>
      <c r="B74" s="29" t="s">
        <v>5</v>
      </c>
      <c r="C74" s="138" t="str">
        <f>C73</f>
        <v>x</v>
      </c>
      <c r="D74" s="139" t="s">
        <v>50</v>
      </c>
      <c r="E74" s="161">
        <f>E73</f>
        <v>2</v>
      </c>
      <c r="F74" s="134">
        <f t="shared" ref="F74" si="96">E74-F72+F73</f>
        <v>5</v>
      </c>
      <c r="G74" s="93">
        <f t="shared" ref="G74" si="97">F74-G72+G73</f>
        <v>6</v>
      </c>
      <c r="H74" s="93">
        <f t="shared" ref="H74" si="98">G74-H72+H73</f>
        <v>5</v>
      </c>
      <c r="I74" s="135">
        <f t="shared" ref="I74" si="99">H74-I72+I73</f>
        <v>3</v>
      </c>
      <c r="J74" s="134">
        <f t="shared" ref="J74" si="100">I74-J72+J73</f>
        <v>3</v>
      </c>
      <c r="K74" s="93">
        <f t="shared" ref="K74" si="101">J74-K72+K73</f>
        <v>3</v>
      </c>
      <c r="L74" s="135">
        <f t="shared" ref="L74" si="102">K74-L72+L73</f>
        <v>3</v>
      </c>
      <c r="M74" s="165" t="s">
        <v>50</v>
      </c>
      <c r="N74" s="166" t="s">
        <v>50</v>
      </c>
      <c r="O74" s="134">
        <f t="shared" ref="O74" si="103">L74-O72+O73</f>
        <v>0</v>
      </c>
      <c r="P74" s="135">
        <f>O74-P72</f>
        <v>0</v>
      </c>
      <c r="Q74" s="132" t="s">
        <v>50</v>
      </c>
      <c r="R74" s="133" t="s">
        <v>50</v>
      </c>
      <c r="S74" s="132" t="s">
        <v>50</v>
      </c>
      <c r="T74" s="121" t="s">
        <v>50</v>
      </c>
      <c r="U74" s="121" t="s">
        <v>50</v>
      </c>
      <c r="V74" s="66"/>
      <c r="W74" s="26">
        <f t="shared" ref="W74" si="104">MAX(C74:U74)</f>
        <v>6</v>
      </c>
      <c r="Y74" s="402">
        <f t="shared" si="95"/>
        <v>0</v>
      </c>
    </row>
    <row r="75" spans="1:25" ht="15.6" customHeight="1" x14ac:dyDescent="0.2">
      <c r="A75" s="401"/>
      <c r="B75" s="29" t="s">
        <v>6</v>
      </c>
      <c r="C75" s="185"/>
      <c r="D75" s="186"/>
      <c r="E75" s="187"/>
      <c r="F75" s="51"/>
      <c r="G75" s="52"/>
      <c r="H75" s="54">
        <v>15.28</v>
      </c>
      <c r="I75" s="53"/>
      <c r="J75" s="51"/>
      <c r="K75" s="52"/>
      <c r="L75" s="53"/>
      <c r="M75" s="188"/>
      <c r="N75" s="189" t="s">
        <v>50</v>
      </c>
      <c r="O75" s="51"/>
      <c r="P75" s="190">
        <v>15.35</v>
      </c>
      <c r="Q75" s="191"/>
      <c r="R75" s="202" t="s">
        <v>50</v>
      </c>
      <c r="S75" s="191"/>
      <c r="T75" s="192"/>
      <c r="U75" s="193" t="s">
        <v>50</v>
      </c>
      <c r="V75" s="67"/>
      <c r="W75" s="25"/>
      <c r="Y75" s="402" t="str">
        <f t="shared" si="95"/>
        <v>-</v>
      </c>
    </row>
    <row r="76" spans="1:25" ht="15.6" customHeight="1" x14ac:dyDescent="0.2">
      <c r="A76" s="401"/>
      <c r="B76" s="29" t="s">
        <v>7</v>
      </c>
      <c r="C76" s="194" t="s">
        <v>50</v>
      </c>
      <c r="D76" s="186"/>
      <c r="E76" s="195">
        <v>15.22</v>
      </c>
      <c r="F76" s="51"/>
      <c r="G76" s="52"/>
      <c r="H76" s="54">
        <v>15.28</v>
      </c>
      <c r="I76" s="53"/>
      <c r="J76" s="51"/>
      <c r="K76" s="52"/>
      <c r="L76" s="53"/>
      <c r="M76" s="188"/>
      <c r="N76" s="189" t="s">
        <v>50</v>
      </c>
      <c r="O76" s="51"/>
      <c r="P76" s="190" t="s">
        <v>50</v>
      </c>
      <c r="Q76" s="191"/>
      <c r="R76" s="202" t="s">
        <v>50</v>
      </c>
      <c r="S76" s="191"/>
      <c r="T76" s="192"/>
      <c r="U76" s="196"/>
      <c r="V76" s="66"/>
      <c r="W76" s="27"/>
      <c r="Y76" s="402" t="str">
        <f t="shared" si="95"/>
        <v>-</v>
      </c>
    </row>
    <row r="77" spans="1:25" ht="15.6" customHeight="1" thickBot="1" x14ac:dyDescent="0.25">
      <c r="A77" s="62">
        <v>198</v>
      </c>
      <c r="B77" s="35" t="s">
        <v>9</v>
      </c>
      <c r="C77" s="55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7"/>
      <c r="S77" s="57"/>
      <c r="T77" s="57"/>
      <c r="U77" s="58"/>
      <c r="V77" s="68"/>
      <c r="W77" s="28"/>
      <c r="Y77" s="402" t="str">
        <f t="shared" si="95"/>
        <v>-</v>
      </c>
    </row>
    <row r="78" spans="1:25" ht="15.6" customHeight="1" x14ac:dyDescent="0.2">
      <c r="A78" s="60"/>
      <c r="B78" s="30" t="s">
        <v>3</v>
      </c>
      <c r="C78" s="175"/>
      <c r="D78" s="176">
        <v>0</v>
      </c>
      <c r="E78" s="177"/>
      <c r="F78" s="47">
        <v>0</v>
      </c>
      <c r="G78" s="45">
        <v>1</v>
      </c>
      <c r="H78" s="45">
        <v>1</v>
      </c>
      <c r="I78" s="46">
        <v>9</v>
      </c>
      <c r="J78" s="47">
        <v>2</v>
      </c>
      <c r="K78" s="45">
        <v>1</v>
      </c>
      <c r="L78" s="46">
        <v>1</v>
      </c>
      <c r="M78" s="178" t="s">
        <v>50</v>
      </c>
      <c r="N78" s="179" t="s">
        <v>50</v>
      </c>
      <c r="O78" s="47">
        <v>1</v>
      </c>
      <c r="P78" s="46">
        <v>0</v>
      </c>
      <c r="Q78" s="109" t="s">
        <v>50</v>
      </c>
      <c r="R78" s="108" t="s">
        <v>50</v>
      </c>
      <c r="S78" s="109" t="s">
        <v>50</v>
      </c>
      <c r="T78" s="107" t="s">
        <v>50</v>
      </c>
      <c r="U78" s="180" t="s">
        <v>50</v>
      </c>
      <c r="V78" s="64" t="s">
        <v>8</v>
      </c>
      <c r="W78" s="24"/>
      <c r="Y78" s="402" t="str">
        <f t="shared" si="95"/>
        <v>-</v>
      </c>
    </row>
    <row r="79" spans="1:25" ht="15.6" customHeight="1" x14ac:dyDescent="0.2">
      <c r="A79" s="61">
        <v>16.100000000000001</v>
      </c>
      <c r="B79" s="31" t="s">
        <v>4</v>
      </c>
      <c r="C79" s="138">
        <v>6</v>
      </c>
      <c r="D79" s="139">
        <v>1</v>
      </c>
      <c r="E79" s="181" t="s">
        <v>50</v>
      </c>
      <c r="F79" s="48">
        <v>8</v>
      </c>
      <c r="G79" s="49">
        <v>0</v>
      </c>
      <c r="H79" s="49">
        <v>0</v>
      </c>
      <c r="I79" s="50">
        <v>1</v>
      </c>
      <c r="J79" s="48">
        <v>0</v>
      </c>
      <c r="K79" s="49">
        <v>0</v>
      </c>
      <c r="L79" s="50">
        <v>0</v>
      </c>
      <c r="M79" s="182" t="s">
        <v>50</v>
      </c>
      <c r="N79" s="183" t="s">
        <v>50</v>
      </c>
      <c r="O79" s="48">
        <v>0</v>
      </c>
      <c r="P79" s="50" t="s">
        <v>50</v>
      </c>
      <c r="Q79" s="104" t="s">
        <v>50</v>
      </c>
      <c r="R79" s="106" t="s">
        <v>50</v>
      </c>
      <c r="S79" s="104" t="s">
        <v>50</v>
      </c>
      <c r="T79" s="105" t="s">
        <v>50</v>
      </c>
      <c r="U79" s="184"/>
      <c r="V79" s="65">
        <f t="shared" ref="V79" si="105">SUM(C79:U79)</f>
        <v>16</v>
      </c>
      <c r="W79" s="25"/>
      <c r="Y79" s="402" t="str">
        <f t="shared" si="95"/>
        <v>-</v>
      </c>
    </row>
    <row r="80" spans="1:25" ht="15.6" customHeight="1" x14ac:dyDescent="0.2">
      <c r="A80" s="400" t="s">
        <v>52</v>
      </c>
      <c r="B80" s="29" t="s">
        <v>5</v>
      </c>
      <c r="C80" s="138">
        <f>C79</f>
        <v>6</v>
      </c>
      <c r="D80" s="139">
        <f t="shared" ref="D80" si="106">C80-D78+D79</f>
        <v>7</v>
      </c>
      <c r="E80" s="161" t="s">
        <v>50</v>
      </c>
      <c r="F80" s="134">
        <f>D80-F78+F79</f>
        <v>15</v>
      </c>
      <c r="G80" s="93">
        <f t="shared" ref="G80" si="107">F80-G78+G79</f>
        <v>14</v>
      </c>
      <c r="H80" s="93">
        <f t="shared" ref="H80" si="108">G80-H78+H79</f>
        <v>13</v>
      </c>
      <c r="I80" s="135">
        <f t="shared" ref="I80" si="109">H80-I78+I79</f>
        <v>5</v>
      </c>
      <c r="J80" s="134">
        <f t="shared" ref="J80" si="110">I80-J78+J79</f>
        <v>3</v>
      </c>
      <c r="K80" s="93">
        <f t="shared" ref="K80" si="111">J80-K78+K79</f>
        <v>2</v>
      </c>
      <c r="L80" s="135">
        <f t="shared" ref="L80" si="112">K80-L78+L79</f>
        <v>1</v>
      </c>
      <c r="M80" s="165" t="s">
        <v>50</v>
      </c>
      <c r="N80" s="166" t="s">
        <v>50</v>
      </c>
      <c r="O80" s="134">
        <f t="shared" ref="O80" si="113">L80-O78+O79</f>
        <v>0</v>
      </c>
      <c r="P80" s="135">
        <f>O80-P78</f>
        <v>0</v>
      </c>
      <c r="Q80" s="132" t="s">
        <v>50</v>
      </c>
      <c r="R80" s="133" t="s">
        <v>50</v>
      </c>
      <c r="S80" s="132" t="s">
        <v>50</v>
      </c>
      <c r="T80" s="121" t="s">
        <v>50</v>
      </c>
      <c r="U80" s="121" t="s">
        <v>50</v>
      </c>
      <c r="V80" s="66"/>
      <c r="W80" s="26">
        <f t="shared" ref="W80" si="114">MAX(C80:U80)</f>
        <v>15</v>
      </c>
      <c r="Y80" s="402">
        <f t="shared" si="95"/>
        <v>7</v>
      </c>
    </row>
    <row r="81" spans="1:25" ht="15.6" customHeight="1" x14ac:dyDescent="0.2">
      <c r="A81" s="401"/>
      <c r="B81" s="29" t="s">
        <v>6</v>
      </c>
      <c r="C81" s="185"/>
      <c r="D81" s="186"/>
      <c r="E81" s="187"/>
      <c r="F81" s="51"/>
      <c r="G81" s="52"/>
      <c r="H81" s="54">
        <v>16.190000000000001</v>
      </c>
      <c r="I81" s="53"/>
      <c r="J81" s="51"/>
      <c r="K81" s="52"/>
      <c r="L81" s="53"/>
      <c r="M81" s="188"/>
      <c r="N81" s="189" t="s">
        <v>50</v>
      </c>
      <c r="O81" s="51"/>
      <c r="P81" s="190">
        <v>16.28</v>
      </c>
      <c r="Q81" s="191"/>
      <c r="R81" s="202" t="s">
        <v>50</v>
      </c>
      <c r="S81" s="191"/>
      <c r="T81" s="192"/>
      <c r="U81" s="193" t="s">
        <v>50</v>
      </c>
      <c r="V81" s="67">
        <v>0.18</v>
      </c>
      <c r="W81" s="25"/>
      <c r="Y81" s="402" t="str">
        <f t="shared" si="95"/>
        <v>-</v>
      </c>
    </row>
    <row r="82" spans="1:25" ht="15.6" customHeight="1" x14ac:dyDescent="0.2">
      <c r="A82" s="401"/>
      <c r="B82" s="29" t="s">
        <v>7</v>
      </c>
      <c r="C82" s="194">
        <v>16.100000000000001</v>
      </c>
      <c r="D82" s="186"/>
      <c r="E82" s="195" t="s">
        <v>50</v>
      </c>
      <c r="F82" s="51"/>
      <c r="G82" s="52"/>
      <c r="H82" s="54">
        <v>16.190000000000001</v>
      </c>
      <c r="I82" s="53"/>
      <c r="J82" s="51"/>
      <c r="K82" s="52"/>
      <c r="L82" s="53"/>
      <c r="M82" s="188"/>
      <c r="N82" s="189" t="s">
        <v>50</v>
      </c>
      <c r="O82" s="51"/>
      <c r="P82" s="190" t="s">
        <v>50</v>
      </c>
      <c r="Q82" s="191"/>
      <c r="R82" s="202" t="s">
        <v>50</v>
      </c>
      <c r="S82" s="191"/>
      <c r="T82" s="192"/>
      <c r="U82" s="196"/>
      <c r="V82" s="66"/>
      <c r="W82" s="27"/>
      <c r="Y82" s="402" t="str">
        <f t="shared" si="95"/>
        <v>-</v>
      </c>
    </row>
    <row r="83" spans="1:25" ht="15.6" customHeight="1" thickBot="1" x14ac:dyDescent="0.25">
      <c r="A83" s="62">
        <v>198</v>
      </c>
      <c r="B83" s="35" t="s">
        <v>9</v>
      </c>
      <c r="C83" s="55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7"/>
      <c r="S83" s="57"/>
      <c r="T83" s="57"/>
      <c r="U83" s="58"/>
      <c r="V83" s="68"/>
      <c r="W83" s="28"/>
      <c r="Y83" s="402" t="str">
        <f t="shared" si="95"/>
        <v>-</v>
      </c>
    </row>
    <row r="84" spans="1:25" ht="15.6" customHeight="1" x14ac:dyDescent="0.2">
      <c r="A84" s="60"/>
      <c r="B84" s="30" t="s">
        <v>3</v>
      </c>
      <c r="C84" s="175"/>
      <c r="D84" s="176" t="s">
        <v>50</v>
      </c>
      <c r="E84" s="177"/>
      <c r="F84" s="47">
        <v>0</v>
      </c>
      <c r="G84" s="45">
        <v>0</v>
      </c>
      <c r="H84" s="45">
        <v>0</v>
      </c>
      <c r="I84" s="46">
        <v>2</v>
      </c>
      <c r="J84" s="47">
        <v>0</v>
      </c>
      <c r="K84" s="45">
        <v>1</v>
      </c>
      <c r="L84" s="46">
        <v>0</v>
      </c>
      <c r="M84" s="178" t="s">
        <v>50</v>
      </c>
      <c r="N84" s="179" t="s">
        <v>50</v>
      </c>
      <c r="O84" s="47">
        <v>0</v>
      </c>
      <c r="P84" s="46">
        <v>0</v>
      </c>
      <c r="Q84" s="109" t="s">
        <v>50</v>
      </c>
      <c r="R84" s="108" t="s">
        <v>50</v>
      </c>
      <c r="S84" s="109" t="s">
        <v>50</v>
      </c>
      <c r="T84" s="107" t="s">
        <v>50</v>
      </c>
      <c r="U84" s="180" t="s">
        <v>50</v>
      </c>
      <c r="V84" s="64" t="s">
        <v>8</v>
      </c>
      <c r="W84" s="24"/>
      <c r="Y84" s="402" t="str">
        <f t="shared" si="95"/>
        <v>-</v>
      </c>
    </row>
    <row r="85" spans="1:25" ht="15.6" customHeight="1" x14ac:dyDescent="0.2">
      <c r="A85" s="61">
        <v>16.579999999999998</v>
      </c>
      <c r="B85" s="31" t="s">
        <v>4</v>
      </c>
      <c r="C85" s="138" t="s">
        <v>50</v>
      </c>
      <c r="D85" s="139" t="s">
        <v>50</v>
      </c>
      <c r="E85" s="181">
        <v>2</v>
      </c>
      <c r="F85" s="48">
        <v>0</v>
      </c>
      <c r="G85" s="49">
        <v>0</v>
      </c>
      <c r="H85" s="49">
        <v>0</v>
      </c>
      <c r="I85" s="50">
        <v>1</v>
      </c>
      <c r="J85" s="48">
        <v>0</v>
      </c>
      <c r="K85" s="49">
        <v>0</v>
      </c>
      <c r="L85" s="50">
        <v>0</v>
      </c>
      <c r="M85" s="182" t="s">
        <v>50</v>
      </c>
      <c r="N85" s="183" t="s">
        <v>50</v>
      </c>
      <c r="O85" s="48">
        <v>0</v>
      </c>
      <c r="P85" s="50" t="s">
        <v>50</v>
      </c>
      <c r="Q85" s="104" t="s">
        <v>50</v>
      </c>
      <c r="R85" s="106" t="s">
        <v>50</v>
      </c>
      <c r="S85" s="104" t="s">
        <v>50</v>
      </c>
      <c r="T85" s="105" t="s">
        <v>50</v>
      </c>
      <c r="U85" s="184"/>
      <c r="V85" s="65">
        <f t="shared" ref="V85" si="115">SUM(C85:U85)</f>
        <v>3</v>
      </c>
      <c r="W85" s="25"/>
      <c r="Y85" s="402" t="str">
        <f t="shared" si="95"/>
        <v>-</v>
      </c>
    </row>
    <row r="86" spans="1:25" ht="15.6" customHeight="1" x14ac:dyDescent="0.2">
      <c r="A86" s="400" t="s">
        <v>53</v>
      </c>
      <c r="B86" s="29" t="s">
        <v>5</v>
      </c>
      <c r="C86" s="138" t="str">
        <f>C85</f>
        <v>x</v>
      </c>
      <c r="D86" s="139" t="s">
        <v>50</v>
      </c>
      <c r="E86" s="161">
        <f>E85</f>
        <v>2</v>
      </c>
      <c r="F86" s="134">
        <f t="shared" ref="F86" si="116">E86-F84+F85</f>
        <v>2</v>
      </c>
      <c r="G86" s="93">
        <f t="shared" ref="G86" si="117">F86-G84+G85</f>
        <v>2</v>
      </c>
      <c r="H86" s="93">
        <f t="shared" ref="H86" si="118">G86-H84+H85</f>
        <v>2</v>
      </c>
      <c r="I86" s="135">
        <f t="shared" ref="I86" si="119">H86-I84+I85</f>
        <v>1</v>
      </c>
      <c r="J86" s="134">
        <f t="shared" ref="J86" si="120">I86-J84+J85</f>
        <v>1</v>
      </c>
      <c r="K86" s="93">
        <f t="shared" ref="K86" si="121">J86-K84+K85</f>
        <v>0</v>
      </c>
      <c r="L86" s="135">
        <f t="shared" ref="L86" si="122">K86-L84+L85</f>
        <v>0</v>
      </c>
      <c r="M86" s="165" t="s">
        <v>50</v>
      </c>
      <c r="N86" s="166" t="s">
        <v>50</v>
      </c>
      <c r="O86" s="134">
        <f t="shared" ref="O86" si="123">L86-O84+O85</f>
        <v>0</v>
      </c>
      <c r="P86" s="135">
        <f>O86-P84</f>
        <v>0</v>
      </c>
      <c r="Q86" s="132" t="s">
        <v>50</v>
      </c>
      <c r="R86" s="133" t="s">
        <v>50</v>
      </c>
      <c r="S86" s="132" t="s">
        <v>50</v>
      </c>
      <c r="T86" s="121" t="s">
        <v>50</v>
      </c>
      <c r="U86" s="121" t="s">
        <v>50</v>
      </c>
      <c r="V86" s="66"/>
      <c r="W86" s="26">
        <f t="shared" ref="W86" si="124">MAX(C86:U86)</f>
        <v>2</v>
      </c>
      <c r="Y86" s="402">
        <f t="shared" si="95"/>
        <v>0</v>
      </c>
    </row>
    <row r="87" spans="1:25" ht="15.6" customHeight="1" x14ac:dyDescent="0.2">
      <c r="A87" s="401"/>
      <c r="B87" s="29" t="s">
        <v>6</v>
      </c>
      <c r="C87" s="185"/>
      <c r="D87" s="186"/>
      <c r="E87" s="187"/>
      <c r="F87" s="51"/>
      <c r="G87" s="52"/>
      <c r="H87" s="54">
        <v>17.03</v>
      </c>
      <c r="I87" s="53"/>
      <c r="J87" s="51"/>
      <c r="K87" s="52"/>
      <c r="L87" s="53"/>
      <c r="M87" s="188"/>
      <c r="N87" s="189" t="s">
        <v>50</v>
      </c>
      <c r="O87" s="51"/>
      <c r="P87" s="190">
        <v>17.11</v>
      </c>
      <c r="Q87" s="191"/>
      <c r="R87" s="202" t="s">
        <v>50</v>
      </c>
      <c r="S87" s="191"/>
      <c r="T87" s="192"/>
      <c r="U87" s="193" t="s">
        <v>50</v>
      </c>
      <c r="V87" s="67">
        <v>0.13</v>
      </c>
      <c r="W87" s="25"/>
      <c r="Y87" s="402" t="str">
        <f t="shared" si="95"/>
        <v>-</v>
      </c>
    </row>
    <row r="88" spans="1:25" ht="15.6" customHeight="1" x14ac:dyDescent="0.2">
      <c r="A88" s="401"/>
      <c r="B88" s="29" t="s">
        <v>7</v>
      </c>
      <c r="C88" s="194" t="s">
        <v>50</v>
      </c>
      <c r="D88" s="186"/>
      <c r="E88" s="195">
        <v>16.579999999999998</v>
      </c>
      <c r="F88" s="51"/>
      <c r="G88" s="52"/>
      <c r="H88" s="54">
        <v>17.03</v>
      </c>
      <c r="I88" s="53"/>
      <c r="J88" s="51"/>
      <c r="K88" s="52"/>
      <c r="L88" s="53"/>
      <c r="M88" s="188"/>
      <c r="N88" s="189" t="s">
        <v>50</v>
      </c>
      <c r="O88" s="51"/>
      <c r="P88" s="190" t="s">
        <v>50</v>
      </c>
      <c r="Q88" s="191"/>
      <c r="R88" s="202" t="s">
        <v>50</v>
      </c>
      <c r="S88" s="191"/>
      <c r="T88" s="192"/>
      <c r="U88" s="196"/>
      <c r="V88" s="66"/>
      <c r="W88" s="27"/>
      <c r="Y88" s="402" t="str">
        <f t="shared" si="95"/>
        <v>-</v>
      </c>
    </row>
    <row r="89" spans="1:25" ht="15.6" customHeight="1" thickBot="1" x14ac:dyDescent="0.25">
      <c r="A89" s="62">
        <v>198</v>
      </c>
      <c r="B89" s="35" t="s">
        <v>9</v>
      </c>
      <c r="C89" s="55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7"/>
      <c r="S89" s="57"/>
      <c r="T89" s="57"/>
      <c r="U89" s="58"/>
      <c r="V89" s="68"/>
      <c r="W89" s="28"/>
      <c r="Y89" s="402" t="str">
        <f t="shared" si="95"/>
        <v>-</v>
      </c>
    </row>
    <row r="90" spans="1:25" ht="15.6" customHeight="1" x14ac:dyDescent="0.2">
      <c r="A90" s="60"/>
      <c r="B90" s="30" t="s">
        <v>3</v>
      </c>
      <c r="C90" s="175"/>
      <c r="D90" s="176" t="s">
        <v>50</v>
      </c>
      <c r="E90" s="177"/>
      <c r="F90" s="47">
        <v>0</v>
      </c>
      <c r="G90" s="45">
        <v>0</v>
      </c>
      <c r="H90" s="45">
        <v>0</v>
      </c>
      <c r="I90" s="46">
        <v>2</v>
      </c>
      <c r="J90" s="47">
        <v>0</v>
      </c>
      <c r="K90" s="45">
        <v>0</v>
      </c>
      <c r="L90" s="46">
        <v>0</v>
      </c>
      <c r="M90" s="178" t="s">
        <v>50</v>
      </c>
      <c r="N90" s="179" t="s">
        <v>50</v>
      </c>
      <c r="O90" s="47">
        <v>2</v>
      </c>
      <c r="P90" s="46">
        <v>0</v>
      </c>
      <c r="Q90" s="109" t="s">
        <v>50</v>
      </c>
      <c r="R90" s="108" t="s">
        <v>50</v>
      </c>
      <c r="S90" s="109" t="s">
        <v>50</v>
      </c>
      <c r="T90" s="107" t="s">
        <v>50</v>
      </c>
      <c r="U90" s="180" t="s">
        <v>50</v>
      </c>
      <c r="V90" s="64" t="s">
        <v>8</v>
      </c>
      <c r="W90" s="24"/>
      <c r="Y90" s="402" t="str">
        <f t="shared" si="95"/>
        <v>-</v>
      </c>
    </row>
    <row r="91" spans="1:25" ht="15.6" customHeight="1" x14ac:dyDescent="0.2">
      <c r="A91" s="61">
        <v>17.48</v>
      </c>
      <c r="B91" s="31" t="s">
        <v>4</v>
      </c>
      <c r="C91" s="138" t="s">
        <v>50</v>
      </c>
      <c r="D91" s="139" t="s">
        <v>50</v>
      </c>
      <c r="E91" s="181">
        <v>2</v>
      </c>
      <c r="F91" s="48">
        <v>1</v>
      </c>
      <c r="G91" s="49">
        <v>0</v>
      </c>
      <c r="H91" s="49">
        <v>0</v>
      </c>
      <c r="I91" s="50">
        <v>1</v>
      </c>
      <c r="J91" s="48">
        <v>0</v>
      </c>
      <c r="K91" s="49">
        <v>0</v>
      </c>
      <c r="L91" s="50">
        <v>0</v>
      </c>
      <c r="M91" s="182" t="s">
        <v>50</v>
      </c>
      <c r="N91" s="183" t="s">
        <v>50</v>
      </c>
      <c r="O91" s="48">
        <v>0</v>
      </c>
      <c r="P91" s="50" t="s">
        <v>50</v>
      </c>
      <c r="Q91" s="104" t="s">
        <v>50</v>
      </c>
      <c r="R91" s="106" t="s">
        <v>50</v>
      </c>
      <c r="S91" s="104" t="s">
        <v>50</v>
      </c>
      <c r="T91" s="105" t="s">
        <v>50</v>
      </c>
      <c r="U91" s="184"/>
      <c r="V91" s="65">
        <f t="shared" ref="V91" si="125">SUM(C91:U91)</f>
        <v>4</v>
      </c>
      <c r="W91" s="25"/>
      <c r="Y91" s="402" t="str">
        <f t="shared" si="95"/>
        <v>-</v>
      </c>
    </row>
    <row r="92" spans="1:25" ht="15.6" customHeight="1" x14ac:dyDescent="0.2">
      <c r="A92" s="400" t="s">
        <v>53</v>
      </c>
      <c r="B92" s="29" t="s">
        <v>5</v>
      </c>
      <c r="C92" s="138" t="str">
        <f>C91</f>
        <v>x</v>
      </c>
      <c r="D92" s="139" t="s">
        <v>50</v>
      </c>
      <c r="E92" s="161">
        <f>E91</f>
        <v>2</v>
      </c>
      <c r="F92" s="134">
        <f t="shared" ref="F92" si="126">E92-F90+F91</f>
        <v>3</v>
      </c>
      <c r="G92" s="93">
        <f t="shared" ref="G92" si="127">F92-G90+G91</f>
        <v>3</v>
      </c>
      <c r="H92" s="93">
        <f t="shared" ref="H92" si="128">G92-H90+H91</f>
        <v>3</v>
      </c>
      <c r="I92" s="135">
        <f t="shared" ref="I92" si="129">H92-I90+I91</f>
        <v>2</v>
      </c>
      <c r="J92" s="134">
        <f t="shared" ref="J92" si="130">I92-J90+J91</f>
        <v>2</v>
      </c>
      <c r="K92" s="93">
        <f t="shared" ref="K92" si="131">J92-K90+K91</f>
        <v>2</v>
      </c>
      <c r="L92" s="135">
        <f t="shared" ref="L92" si="132">K92-L90+L91</f>
        <v>2</v>
      </c>
      <c r="M92" s="165" t="s">
        <v>50</v>
      </c>
      <c r="N92" s="166" t="s">
        <v>50</v>
      </c>
      <c r="O92" s="134">
        <f t="shared" ref="O92" si="133">L92-O90+O91</f>
        <v>0</v>
      </c>
      <c r="P92" s="135">
        <f>O92-P90</f>
        <v>0</v>
      </c>
      <c r="Q92" s="132" t="s">
        <v>50</v>
      </c>
      <c r="R92" s="133" t="s">
        <v>50</v>
      </c>
      <c r="S92" s="132" t="s">
        <v>50</v>
      </c>
      <c r="T92" s="121" t="s">
        <v>50</v>
      </c>
      <c r="U92" s="121" t="s">
        <v>50</v>
      </c>
      <c r="V92" s="66"/>
      <c r="W92" s="26">
        <f t="shared" ref="W92" si="134">MAX(C92:U92)</f>
        <v>3</v>
      </c>
      <c r="Y92" s="402">
        <f t="shared" si="95"/>
        <v>0</v>
      </c>
    </row>
    <row r="93" spans="1:25" ht="15.6" customHeight="1" x14ac:dyDescent="0.2">
      <c r="A93" s="401"/>
      <c r="B93" s="29" t="s">
        <v>6</v>
      </c>
      <c r="C93" s="185"/>
      <c r="D93" s="186"/>
      <c r="E93" s="187"/>
      <c r="F93" s="51"/>
      <c r="G93" s="52"/>
      <c r="H93" s="54">
        <v>17.53</v>
      </c>
      <c r="I93" s="53"/>
      <c r="J93" s="51"/>
      <c r="K93" s="52"/>
      <c r="L93" s="53"/>
      <c r="M93" s="188"/>
      <c r="N93" s="189" t="s">
        <v>50</v>
      </c>
      <c r="O93" s="51"/>
      <c r="P93" s="190">
        <v>18.02</v>
      </c>
      <c r="Q93" s="191"/>
      <c r="R93" s="202" t="s">
        <v>50</v>
      </c>
      <c r="S93" s="191"/>
      <c r="T93" s="192"/>
      <c r="U93" s="193" t="s">
        <v>50</v>
      </c>
      <c r="V93" s="67">
        <v>0.14000000000000001</v>
      </c>
      <c r="W93" s="25"/>
      <c r="Y93" s="402" t="str">
        <f t="shared" si="95"/>
        <v>-</v>
      </c>
    </row>
    <row r="94" spans="1:25" ht="15.6" customHeight="1" x14ac:dyDescent="0.2">
      <c r="A94" s="401"/>
      <c r="B94" s="29" t="s">
        <v>7</v>
      </c>
      <c r="C94" s="194" t="s">
        <v>50</v>
      </c>
      <c r="D94" s="186"/>
      <c r="E94" s="195">
        <v>17.48</v>
      </c>
      <c r="F94" s="51"/>
      <c r="G94" s="52"/>
      <c r="H94" s="54">
        <v>17.53</v>
      </c>
      <c r="I94" s="53"/>
      <c r="J94" s="51"/>
      <c r="K94" s="52"/>
      <c r="L94" s="53"/>
      <c r="M94" s="188"/>
      <c r="N94" s="189" t="s">
        <v>50</v>
      </c>
      <c r="O94" s="51"/>
      <c r="P94" s="190" t="s">
        <v>50</v>
      </c>
      <c r="Q94" s="191"/>
      <c r="R94" s="202" t="s">
        <v>50</v>
      </c>
      <c r="S94" s="191"/>
      <c r="T94" s="192"/>
      <c r="U94" s="196"/>
      <c r="V94" s="66"/>
      <c r="W94" s="27"/>
      <c r="Y94" s="402" t="str">
        <f t="shared" si="95"/>
        <v>-</v>
      </c>
    </row>
    <row r="95" spans="1:25" ht="15.6" customHeight="1" thickBot="1" x14ac:dyDescent="0.25">
      <c r="A95" s="62">
        <v>198</v>
      </c>
      <c r="B95" s="35" t="s">
        <v>9</v>
      </c>
      <c r="C95" s="55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  <c r="S95" s="57"/>
      <c r="T95" s="57"/>
      <c r="U95" s="58"/>
      <c r="V95" s="68"/>
      <c r="W95" s="28"/>
      <c r="Y95" s="402" t="str">
        <f t="shared" si="95"/>
        <v>-</v>
      </c>
    </row>
    <row r="96" spans="1:25" ht="15.6" customHeight="1" x14ac:dyDescent="0.2">
      <c r="A96" s="60"/>
      <c r="B96" s="30" t="s">
        <v>3</v>
      </c>
      <c r="C96" s="175"/>
      <c r="D96" s="176" t="s">
        <v>50</v>
      </c>
      <c r="E96" s="177"/>
      <c r="F96" s="47">
        <v>0</v>
      </c>
      <c r="G96" s="45">
        <v>1</v>
      </c>
      <c r="H96" s="45">
        <v>1</v>
      </c>
      <c r="I96" s="46">
        <v>2</v>
      </c>
      <c r="J96" s="47">
        <v>3</v>
      </c>
      <c r="K96" s="45">
        <v>0</v>
      </c>
      <c r="L96" s="46">
        <v>2</v>
      </c>
      <c r="M96" s="178" t="s">
        <v>50</v>
      </c>
      <c r="N96" s="179" t="s">
        <v>50</v>
      </c>
      <c r="O96" s="47">
        <v>1</v>
      </c>
      <c r="P96" s="46">
        <v>0</v>
      </c>
      <c r="Q96" s="109">
        <v>0</v>
      </c>
      <c r="R96" s="108">
        <v>2</v>
      </c>
      <c r="S96" s="109">
        <v>0</v>
      </c>
      <c r="T96" s="107">
        <v>1</v>
      </c>
      <c r="U96" s="180">
        <v>10</v>
      </c>
      <c r="V96" s="64" t="s">
        <v>8</v>
      </c>
      <c r="W96" s="24"/>
      <c r="Y96" s="402" t="str">
        <f t="shared" si="95"/>
        <v>-</v>
      </c>
    </row>
    <row r="97" spans="1:25" ht="15.6" customHeight="1" x14ac:dyDescent="0.2">
      <c r="A97" s="61">
        <v>18.3</v>
      </c>
      <c r="B97" s="31" t="s">
        <v>4</v>
      </c>
      <c r="C97" s="138" t="s">
        <v>50</v>
      </c>
      <c r="D97" s="139" t="s">
        <v>50</v>
      </c>
      <c r="E97" s="181">
        <v>5</v>
      </c>
      <c r="F97" s="48">
        <v>1</v>
      </c>
      <c r="G97" s="49">
        <v>0</v>
      </c>
      <c r="H97" s="49">
        <v>0</v>
      </c>
      <c r="I97" s="50">
        <v>3</v>
      </c>
      <c r="J97" s="48">
        <v>1</v>
      </c>
      <c r="K97" s="49">
        <v>3</v>
      </c>
      <c r="L97" s="50">
        <v>0</v>
      </c>
      <c r="M97" s="182" t="s">
        <v>50</v>
      </c>
      <c r="N97" s="183" t="s">
        <v>50</v>
      </c>
      <c r="O97" s="48">
        <v>10</v>
      </c>
      <c r="P97" s="50">
        <v>0</v>
      </c>
      <c r="Q97" s="104">
        <v>0</v>
      </c>
      <c r="R97" s="106">
        <v>0</v>
      </c>
      <c r="S97" s="104">
        <v>0</v>
      </c>
      <c r="T97" s="105">
        <v>0</v>
      </c>
      <c r="U97" s="184"/>
      <c r="V97" s="65">
        <f t="shared" ref="V97" si="135">SUM(C97:U97)</f>
        <v>23</v>
      </c>
      <c r="W97" s="25"/>
      <c r="Y97" s="402" t="str">
        <f t="shared" si="95"/>
        <v>-</v>
      </c>
    </row>
    <row r="98" spans="1:25" ht="15.6" customHeight="1" x14ac:dyDescent="0.2">
      <c r="A98" s="400" t="s">
        <v>55</v>
      </c>
      <c r="B98" s="29" t="s">
        <v>5</v>
      </c>
      <c r="C98" s="138" t="str">
        <f>C97</f>
        <v>x</v>
      </c>
      <c r="D98" s="139" t="s">
        <v>50</v>
      </c>
      <c r="E98" s="161">
        <f>E97</f>
        <v>5</v>
      </c>
      <c r="F98" s="134">
        <f t="shared" ref="F98" si="136">E98-F96+F97</f>
        <v>6</v>
      </c>
      <c r="G98" s="93">
        <f t="shared" ref="G98" si="137">F98-G96+G97</f>
        <v>5</v>
      </c>
      <c r="H98" s="93">
        <f t="shared" ref="H98" si="138">G98-H96+H97</f>
        <v>4</v>
      </c>
      <c r="I98" s="135">
        <f t="shared" ref="I98" si="139">H98-I96+I97</f>
        <v>5</v>
      </c>
      <c r="J98" s="134">
        <f t="shared" ref="J98" si="140">I98-J96+J97</f>
        <v>3</v>
      </c>
      <c r="K98" s="93">
        <f t="shared" ref="K98" si="141">J98-K96+K97</f>
        <v>6</v>
      </c>
      <c r="L98" s="135">
        <f t="shared" ref="L98" si="142">K98-L96+L97</f>
        <v>4</v>
      </c>
      <c r="M98" s="165" t="s">
        <v>50</v>
      </c>
      <c r="N98" s="166" t="s">
        <v>50</v>
      </c>
      <c r="O98" s="134">
        <f t="shared" ref="O98" si="143">L98-O96+O97</f>
        <v>13</v>
      </c>
      <c r="P98" s="135">
        <f t="shared" ref="P98" si="144">O98-P96+P97</f>
        <v>13</v>
      </c>
      <c r="Q98" s="132">
        <f t="shared" ref="Q98" si="145">P98-Q96+Q97</f>
        <v>13</v>
      </c>
      <c r="R98" s="133">
        <f t="shared" ref="R98" si="146">Q98-R96+R97</f>
        <v>11</v>
      </c>
      <c r="S98" s="132">
        <f t="shared" ref="S98" si="147">R98-S96+S97</f>
        <v>11</v>
      </c>
      <c r="T98" s="121">
        <f t="shared" ref="T98" si="148">S98-T96+T97</f>
        <v>10</v>
      </c>
      <c r="U98" s="121">
        <f t="shared" ref="U98" si="149">T98-U96+U97</f>
        <v>0</v>
      </c>
      <c r="V98" s="66"/>
      <c r="W98" s="26">
        <f t="shared" ref="W98" si="150">MAX(C98:U98)</f>
        <v>13</v>
      </c>
      <c r="Y98" s="402">
        <f t="shared" si="95"/>
        <v>13</v>
      </c>
    </row>
    <row r="99" spans="1:25" ht="15.6" customHeight="1" x14ac:dyDescent="0.2">
      <c r="A99" s="401"/>
      <c r="B99" s="29" t="s">
        <v>6</v>
      </c>
      <c r="C99" s="185"/>
      <c r="D99" s="186"/>
      <c r="E99" s="187"/>
      <c r="F99" s="51"/>
      <c r="G99" s="52"/>
      <c r="H99" s="54">
        <v>18.37</v>
      </c>
      <c r="I99" s="53"/>
      <c r="J99" s="51"/>
      <c r="K99" s="52"/>
      <c r="L99" s="53"/>
      <c r="M99" s="188"/>
      <c r="N99" s="189" t="s">
        <v>50</v>
      </c>
      <c r="O99" s="51"/>
      <c r="P99" s="190">
        <v>18.46</v>
      </c>
      <c r="Q99" s="191"/>
      <c r="R99" s="202">
        <v>18.489999999999998</v>
      </c>
      <c r="S99" s="191"/>
      <c r="T99" s="192"/>
      <c r="U99" s="193">
        <v>18.55</v>
      </c>
      <c r="V99" s="67">
        <v>0.25</v>
      </c>
      <c r="W99" s="25"/>
      <c r="Y99" s="402" t="str">
        <f t="shared" si="95"/>
        <v>-</v>
      </c>
    </row>
    <row r="100" spans="1:25" ht="15.6" customHeight="1" x14ac:dyDescent="0.2">
      <c r="A100" s="401"/>
      <c r="B100" s="29" t="s">
        <v>7</v>
      </c>
      <c r="C100" s="194" t="s">
        <v>50</v>
      </c>
      <c r="D100" s="186"/>
      <c r="E100" s="195">
        <v>18.3</v>
      </c>
      <c r="F100" s="51"/>
      <c r="G100" s="52"/>
      <c r="H100" s="54">
        <v>18.37</v>
      </c>
      <c r="I100" s="53"/>
      <c r="J100" s="51"/>
      <c r="K100" s="52"/>
      <c r="L100" s="53"/>
      <c r="M100" s="188"/>
      <c r="N100" s="189" t="s">
        <v>50</v>
      </c>
      <c r="O100" s="51"/>
      <c r="P100" s="190">
        <v>18.46</v>
      </c>
      <c r="Q100" s="191"/>
      <c r="R100" s="202">
        <v>18.489999999999998</v>
      </c>
      <c r="S100" s="191"/>
      <c r="T100" s="192"/>
      <c r="U100" s="196"/>
      <c r="V100" s="66"/>
      <c r="W100" s="27"/>
      <c r="Y100" s="402" t="str">
        <f t="shared" si="95"/>
        <v>-</v>
      </c>
    </row>
    <row r="101" spans="1:25" ht="15.6" customHeight="1" thickBot="1" x14ac:dyDescent="0.25">
      <c r="A101" s="62">
        <v>198</v>
      </c>
      <c r="B101" s="35" t="s">
        <v>9</v>
      </c>
      <c r="C101" s="55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7"/>
      <c r="S101" s="57"/>
      <c r="T101" s="57"/>
      <c r="U101" s="58"/>
      <c r="V101" s="68"/>
      <c r="W101" s="28"/>
      <c r="Y101" s="402" t="str">
        <f t="shared" si="95"/>
        <v>-</v>
      </c>
    </row>
    <row r="102" spans="1:25" ht="15.6" customHeight="1" x14ac:dyDescent="0.2">
      <c r="A102" s="60"/>
      <c r="B102" s="30" t="s">
        <v>3</v>
      </c>
      <c r="C102" s="175"/>
      <c r="D102" s="176" t="s">
        <v>50</v>
      </c>
      <c r="E102" s="177"/>
      <c r="F102" s="47">
        <v>0</v>
      </c>
      <c r="G102" s="45">
        <v>0</v>
      </c>
      <c r="H102" s="45">
        <v>0</v>
      </c>
      <c r="I102" s="46">
        <v>0</v>
      </c>
      <c r="J102" s="47">
        <v>1</v>
      </c>
      <c r="K102" s="45">
        <v>0</v>
      </c>
      <c r="L102" s="46">
        <v>1</v>
      </c>
      <c r="M102" s="178" t="s">
        <v>50</v>
      </c>
      <c r="N102" s="179" t="s">
        <v>50</v>
      </c>
      <c r="O102" s="47">
        <v>1</v>
      </c>
      <c r="P102" s="46">
        <v>0</v>
      </c>
      <c r="Q102" s="109" t="s">
        <v>50</v>
      </c>
      <c r="R102" s="108" t="s">
        <v>50</v>
      </c>
      <c r="S102" s="109" t="s">
        <v>50</v>
      </c>
      <c r="T102" s="107" t="s">
        <v>50</v>
      </c>
      <c r="U102" s="180" t="s">
        <v>50</v>
      </c>
      <c r="V102" s="64" t="s">
        <v>8</v>
      </c>
      <c r="W102" s="24"/>
      <c r="Y102" s="402" t="str">
        <f t="shared" si="95"/>
        <v>-</v>
      </c>
    </row>
    <row r="103" spans="1:25" ht="15.6" customHeight="1" x14ac:dyDescent="0.2">
      <c r="A103" s="61">
        <v>19.3</v>
      </c>
      <c r="B103" s="31" t="s">
        <v>4</v>
      </c>
      <c r="C103" s="138" t="s">
        <v>50</v>
      </c>
      <c r="D103" s="139" t="s">
        <v>50</v>
      </c>
      <c r="E103" s="181">
        <v>0</v>
      </c>
      <c r="F103" s="48">
        <v>1</v>
      </c>
      <c r="G103" s="49">
        <v>0</v>
      </c>
      <c r="H103" s="49">
        <v>0</v>
      </c>
      <c r="I103" s="50">
        <v>2</v>
      </c>
      <c r="J103" s="48">
        <v>0</v>
      </c>
      <c r="K103" s="49">
        <v>0</v>
      </c>
      <c r="L103" s="50">
        <v>0</v>
      </c>
      <c r="M103" s="182" t="s">
        <v>50</v>
      </c>
      <c r="N103" s="183" t="s">
        <v>50</v>
      </c>
      <c r="O103" s="48">
        <v>0</v>
      </c>
      <c r="P103" s="50" t="s">
        <v>50</v>
      </c>
      <c r="Q103" s="104" t="s">
        <v>50</v>
      </c>
      <c r="R103" s="106" t="s">
        <v>50</v>
      </c>
      <c r="S103" s="104" t="s">
        <v>50</v>
      </c>
      <c r="T103" s="105" t="s">
        <v>50</v>
      </c>
      <c r="U103" s="184"/>
      <c r="V103" s="65">
        <f t="shared" ref="V103" si="151">SUM(C103:U103)</f>
        <v>3</v>
      </c>
      <c r="W103" s="25"/>
      <c r="Y103" s="402" t="str">
        <f t="shared" si="95"/>
        <v>-</v>
      </c>
    </row>
    <row r="104" spans="1:25" ht="15.6" customHeight="1" x14ac:dyDescent="0.2">
      <c r="A104" s="400" t="s">
        <v>53</v>
      </c>
      <c r="B104" s="29" t="s">
        <v>5</v>
      </c>
      <c r="C104" s="138" t="str">
        <f>C103</f>
        <v>x</v>
      </c>
      <c r="D104" s="139" t="s">
        <v>50</v>
      </c>
      <c r="E104" s="161">
        <f>E103</f>
        <v>0</v>
      </c>
      <c r="F104" s="134">
        <f t="shared" ref="F104" si="152">E104-F102+F103</f>
        <v>1</v>
      </c>
      <c r="G104" s="93">
        <f t="shared" ref="G104" si="153">F104-G102+G103</f>
        <v>1</v>
      </c>
      <c r="H104" s="93">
        <f t="shared" ref="H104" si="154">G104-H102+H103</f>
        <v>1</v>
      </c>
      <c r="I104" s="135">
        <f t="shared" ref="I104" si="155">H104-I102+I103</f>
        <v>3</v>
      </c>
      <c r="J104" s="134">
        <f t="shared" ref="J104" si="156">I104-J102+J103</f>
        <v>2</v>
      </c>
      <c r="K104" s="93">
        <f t="shared" ref="K104" si="157">J104-K102+K103</f>
        <v>2</v>
      </c>
      <c r="L104" s="135">
        <f t="shared" ref="L104" si="158">K104-L102+L103</f>
        <v>1</v>
      </c>
      <c r="M104" s="165" t="s">
        <v>50</v>
      </c>
      <c r="N104" s="166" t="s">
        <v>50</v>
      </c>
      <c r="O104" s="134">
        <f t="shared" ref="O104" si="159">L104-O102+O103</f>
        <v>0</v>
      </c>
      <c r="P104" s="135">
        <f>O104-P102</f>
        <v>0</v>
      </c>
      <c r="Q104" s="132" t="s">
        <v>50</v>
      </c>
      <c r="R104" s="133" t="s">
        <v>50</v>
      </c>
      <c r="S104" s="132" t="s">
        <v>50</v>
      </c>
      <c r="T104" s="121" t="s">
        <v>50</v>
      </c>
      <c r="U104" s="121" t="s">
        <v>50</v>
      </c>
      <c r="V104" s="66"/>
      <c r="W104" s="26">
        <f t="shared" ref="W104" si="160">MAX(C104:U104)</f>
        <v>3</v>
      </c>
      <c r="Y104" s="402">
        <f t="shared" si="95"/>
        <v>0</v>
      </c>
    </row>
    <row r="105" spans="1:25" ht="15.6" customHeight="1" x14ac:dyDescent="0.2">
      <c r="A105" s="401"/>
      <c r="B105" s="29" t="s">
        <v>6</v>
      </c>
      <c r="C105" s="185"/>
      <c r="D105" s="186"/>
      <c r="E105" s="187"/>
      <c r="F105" s="51"/>
      <c r="G105" s="52"/>
      <c r="H105" s="54">
        <v>19.350000000000001</v>
      </c>
      <c r="I105" s="53"/>
      <c r="J105" s="51"/>
      <c r="K105" s="52"/>
      <c r="L105" s="53"/>
      <c r="M105" s="188"/>
      <c r="N105" s="189" t="s">
        <v>50</v>
      </c>
      <c r="O105" s="51"/>
      <c r="P105" s="190">
        <v>19.420000000000002</v>
      </c>
      <c r="Q105" s="191"/>
      <c r="R105" s="202" t="s">
        <v>50</v>
      </c>
      <c r="S105" s="191"/>
      <c r="T105" s="192"/>
      <c r="U105" s="193" t="s">
        <v>50</v>
      </c>
      <c r="V105" s="67">
        <v>0.12</v>
      </c>
      <c r="W105" s="25"/>
      <c r="Y105" s="402" t="str">
        <f t="shared" si="95"/>
        <v>-</v>
      </c>
    </row>
    <row r="106" spans="1:25" ht="15.6" customHeight="1" x14ac:dyDescent="0.2">
      <c r="A106" s="401"/>
      <c r="B106" s="29" t="s">
        <v>7</v>
      </c>
      <c r="C106" s="194" t="s">
        <v>50</v>
      </c>
      <c r="D106" s="186"/>
      <c r="E106" s="195">
        <v>19.3</v>
      </c>
      <c r="F106" s="51"/>
      <c r="G106" s="52"/>
      <c r="H106" s="54">
        <v>19.350000000000001</v>
      </c>
      <c r="I106" s="53"/>
      <c r="J106" s="51"/>
      <c r="K106" s="52"/>
      <c r="L106" s="53"/>
      <c r="M106" s="188"/>
      <c r="N106" s="189" t="s">
        <v>50</v>
      </c>
      <c r="O106" s="51"/>
      <c r="P106" s="190" t="s">
        <v>50</v>
      </c>
      <c r="Q106" s="191"/>
      <c r="R106" s="202" t="s">
        <v>50</v>
      </c>
      <c r="S106" s="191"/>
      <c r="T106" s="192"/>
      <c r="U106" s="196"/>
      <c r="V106" s="66"/>
      <c r="W106" s="27"/>
      <c r="Y106" s="402" t="str">
        <f t="shared" si="95"/>
        <v>-</v>
      </c>
    </row>
    <row r="107" spans="1:25" ht="15.6" customHeight="1" thickBot="1" x14ac:dyDescent="0.25">
      <c r="A107" s="62">
        <v>198</v>
      </c>
      <c r="B107" s="35" t="s">
        <v>9</v>
      </c>
      <c r="C107" s="55"/>
      <c r="D107" s="56"/>
      <c r="E107" s="56"/>
      <c r="F107" s="167"/>
      <c r="G107" s="167"/>
      <c r="H107" s="167"/>
      <c r="I107" s="167"/>
      <c r="J107" s="167"/>
      <c r="K107" s="167"/>
      <c r="L107" s="167"/>
      <c r="M107" s="56"/>
      <c r="N107" s="56"/>
      <c r="O107" s="56"/>
      <c r="P107" s="56"/>
      <c r="Q107" s="56"/>
      <c r="R107" s="57"/>
      <c r="S107" s="57"/>
      <c r="T107" s="57"/>
      <c r="U107" s="58"/>
      <c r="V107" s="68"/>
      <c r="W107" s="28"/>
      <c r="Y107" s="402" t="str">
        <f t="shared" si="95"/>
        <v>-</v>
      </c>
    </row>
    <row r="108" spans="1:25" ht="15.6" customHeight="1" x14ac:dyDescent="0.2">
      <c r="A108" s="74" t="s">
        <v>43</v>
      </c>
      <c r="B108" s="79"/>
      <c r="C108" s="171"/>
      <c r="D108" s="197">
        <f>SUMIF($B$6:$B107,"l. wys.",D$6:D107)</f>
        <v>0</v>
      </c>
      <c r="E108" s="173"/>
      <c r="F108" s="122">
        <f>SUMIF($B$6:$B107,"l. wys.",F$6:F107)</f>
        <v>8</v>
      </c>
      <c r="G108" s="123">
        <f>SUMIF($B$6:$B107,"l. wys.",G$6:G107)</f>
        <v>2</v>
      </c>
      <c r="H108" s="123">
        <f>SUMIF($B$6:$B107,"l. wys.",H$6:H107)</f>
        <v>10</v>
      </c>
      <c r="I108" s="124">
        <f>SUMIF($B$6:$B107,"l. wys.",I$6:I107)</f>
        <v>57</v>
      </c>
      <c r="J108" s="174">
        <f>SUMIF($B$6:$B107,"l. wys.",J$6:J107)</f>
        <v>29</v>
      </c>
      <c r="K108" s="123">
        <f>SUMIF($B$6:$B107,"l. wys.",K$6:K107)</f>
        <v>14</v>
      </c>
      <c r="L108" s="168">
        <f>SUMIF($B$6:$B107,"l. wys.",L$6:L107)</f>
        <v>22</v>
      </c>
      <c r="M108" s="77">
        <f>SUMIF($B$6:$B107,"l. wys.",M$6:M107)</f>
        <v>13</v>
      </c>
      <c r="N108" s="78">
        <f>SUMIF($B$6:$B107,"l. wys.",N$6:N107)</f>
        <v>12</v>
      </c>
      <c r="O108" s="174">
        <f>SUMIF($B$6:$B107,"l. wys.",O$6:O107)</f>
        <v>40</v>
      </c>
      <c r="P108" s="168">
        <f>SUMIF($B$6:$B107,"l. wys.",P$6:P107)</f>
        <v>14</v>
      </c>
      <c r="Q108" s="122">
        <f>SUMIF($B$6:$B107,"l. wys.",Q$6:Q107)</f>
        <v>0</v>
      </c>
      <c r="R108" s="124">
        <f>SUMIF($B$6:$B107,"l. wys.",R$6:R107)</f>
        <v>2</v>
      </c>
      <c r="S108" s="118">
        <f>SUMIF($B$6:$B107,"l. wys.",S$6:S107)</f>
        <v>0</v>
      </c>
      <c r="T108" s="82">
        <f>SUMIF($B$6:$B107,"l. wys.",T$6:T107)</f>
        <v>1</v>
      </c>
      <c r="U108" s="83">
        <f>SUMIF($B$6:$B107,"l. wys.",U$6:U107)</f>
        <v>12</v>
      </c>
      <c r="V108" s="84" t="str">
        <f>"Σ: "&amp;SUM(C108:U108)</f>
        <v>Σ: 236</v>
      </c>
      <c r="Y108" s="402" t="str">
        <f t="shared" si="95"/>
        <v>-</v>
      </c>
    </row>
    <row r="109" spans="1:25" ht="15.6" customHeight="1" thickBot="1" x14ac:dyDescent="0.25">
      <c r="A109" s="85" t="s">
        <v>44</v>
      </c>
      <c r="B109" s="86"/>
      <c r="C109" s="89">
        <f>SUMIF($B$6:$B107,"l. wsiad.",C$6:C107)</f>
        <v>29</v>
      </c>
      <c r="D109" s="198">
        <f>SUMIF($B$6:$B107,"l. wsiad.",D$6:D107)</f>
        <v>1</v>
      </c>
      <c r="E109" s="199">
        <f>SUMIF($B$6:$B107,"l. wsiad.",E$6:E107)</f>
        <v>81</v>
      </c>
      <c r="F109" s="125">
        <f>SUMIF($B$6:$B107,"l. wsiad.",F$6:F107)</f>
        <v>43</v>
      </c>
      <c r="G109" s="126">
        <f>SUMIF($B$6:$B107,"l. wsiad.",G$6:G107)</f>
        <v>5</v>
      </c>
      <c r="H109" s="126">
        <f>SUMIF($B$6:$B107,"l. wsiad.",H$6:H107)</f>
        <v>17</v>
      </c>
      <c r="I109" s="127">
        <f>SUMIF($B$6:$B107,"l. wsiad.",I$6:I107)</f>
        <v>25</v>
      </c>
      <c r="J109" s="169">
        <f>SUMIF($B$6:$B107,"l. wsiad.",J$6:J107)</f>
        <v>11</v>
      </c>
      <c r="K109" s="126">
        <f>SUMIF($B$6:$B107,"l. wsiad.",K$6:K107)</f>
        <v>9</v>
      </c>
      <c r="L109" s="170">
        <f>SUMIF($B$6:$B107,"l. wsiad.",L$6:L107)</f>
        <v>0</v>
      </c>
      <c r="M109" s="87">
        <f>SUMIF($B$6:$B107,"l. wsiad.",M$6:M107)</f>
        <v>1</v>
      </c>
      <c r="N109" s="88">
        <f>SUMIF($B$6:$B107,"l. wsiad.",N$6:N107)</f>
        <v>1</v>
      </c>
      <c r="O109" s="169">
        <f>SUMIF($B$6:$B107,"l. wsiad.",O$6:O107)</f>
        <v>11</v>
      </c>
      <c r="P109" s="170">
        <f>SUMIF($B$6:$B107,"l. wsiad.",P$6:P107)</f>
        <v>2</v>
      </c>
      <c r="Q109" s="125">
        <f>SUMIF($B$6:$B107,"l. wsiad.",Q$6:Q107)</f>
        <v>0</v>
      </c>
      <c r="R109" s="127">
        <f>SUMIF($B$6:$B107,"l. wsiad.",R$6:R107)</f>
        <v>0</v>
      </c>
      <c r="S109" s="111">
        <f>SUMIF($B$6:$B107,"l. wsiad.",S$6:S107)</f>
        <v>0</v>
      </c>
      <c r="T109" s="90">
        <f>SUMIF($B$6:$B107,"l. wsiad.",T$6:T107)</f>
        <v>0</v>
      </c>
      <c r="U109" s="172"/>
      <c r="V109" s="91" t="str">
        <f>"Σ: "&amp;SUM(C109:U109)</f>
        <v>Σ: 236</v>
      </c>
      <c r="Y109" s="402" t="str">
        <f t="shared" si="95"/>
        <v>-</v>
      </c>
    </row>
    <row r="110" spans="1:25" x14ac:dyDescent="0.2">
      <c r="C110" s="203">
        <v>101</v>
      </c>
      <c r="D110" s="203">
        <v>732</v>
      </c>
      <c r="E110" s="203">
        <v>102</v>
      </c>
      <c r="F110" s="203">
        <v>160</v>
      </c>
      <c r="G110" s="203">
        <v>140</v>
      </c>
      <c r="H110" s="203">
        <v>130</v>
      </c>
      <c r="I110" s="203">
        <v>120</v>
      </c>
      <c r="J110" s="203">
        <v>20</v>
      </c>
      <c r="K110" s="203">
        <v>21</v>
      </c>
      <c r="L110" s="203">
        <v>22</v>
      </c>
      <c r="M110" s="203">
        <v>34</v>
      </c>
      <c r="N110" s="203">
        <v>33</v>
      </c>
      <c r="O110" s="203">
        <v>23</v>
      </c>
      <c r="P110" s="203">
        <v>24</v>
      </c>
      <c r="Q110" s="203">
        <v>25</v>
      </c>
      <c r="R110" s="203">
        <v>4</v>
      </c>
      <c r="S110" s="203">
        <v>3</v>
      </c>
      <c r="T110" s="203">
        <v>733</v>
      </c>
      <c r="U110" s="203">
        <v>108</v>
      </c>
      <c r="Y110" s="404">
        <f>SUM(Y8:Y109)</f>
        <v>45</v>
      </c>
    </row>
  </sheetData>
  <mergeCells count="17">
    <mergeCell ref="A98:A100"/>
    <mergeCell ref="A104:A106"/>
    <mergeCell ref="A62:A64"/>
    <mergeCell ref="A68:A70"/>
    <mergeCell ref="A74:A76"/>
    <mergeCell ref="A80:A82"/>
    <mergeCell ref="A86:A88"/>
    <mergeCell ref="A38:A40"/>
    <mergeCell ref="A44:A46"/>
    <mergeCell ref="A50:A52"/>
    <mergeCell ref="A56:A58"/>
    <mergeCell ref="A92:A94"/>
    <mergeCell ref="A8:A10"/>
    <mergeCell ref="A14:A16"/>
    <mergeCell ref="A20:A22"/>
    <mergeCell ref="A26:A28"/>
    <mergeCell ref="A32:A34"/>
  </mergeCells>
  <phoneticPr fontId="0" type="noConversion"/>
  <conditionalFormatting sqref="C8:D8">
    <cfRule type="cellIs" dxfId="241" priority="114" operator="equal">
      <formula>$W8</formula>
    </cfRule>
  </conditionalFormatting>
  <conditionalFormatting sqref="E8">
    <cfRule type="cellIs" dxfId="240" priority="113" operator="equal">
      <formula>$W8</formula>
    </cfRule>
  </conditionalFormatting>
  <conditionalFormatting sqref="F8:U8">
    <cfRule type="cellIs" dxfId="239" priority="112" operator="equal">
      <formula>$W8</formula>
    </cfRule>
  </conditionalFormatting>
  <conditionalFormatting sqref="C14:D14">
    <cfRule type="cellIs" dxfId="238" priority="110" operator="equal">
      <formula>$W14</formula>
    </cfRule>
  </conditionalFormatting>
  <conditionalFormatting sqref="E14">
    <cfRule type="cellIs" dxfId="237" priority="109" operator="equal">
      <formula>$W14</formula>
    </cfRule>
  </conditionalFormatting>
  <conditionalFormatting sqref="F14:U14 Q56:R56 Q98:R98">
    <cfRule type="cellIs" dxfId="236" priority="108" operator="equal">
      <formula>$W14</formula>
    </cfRule>
  </conditionalFormatting>
  <conditionalFormatting sqref="C20:D20">
    <cfRule type="cellIs" dxfId="235" priority="106" operator="equal">
      <formula>$W20</formula>
    </cfRule>
  </conditionalFormatting>
  <conditionalFormatting sqref="E20">
    <cfRule type="cellIs" dxfId="234" priority="105" operator="equal">
      <formula>$W20</formula>
    </cfRule>
  </conditionalFormatting>
  <conditionalFormatting sqref="F20:L20">
    <cfRule type="cellIs" dxfId="233" priority="104" operator="equal">
      <formula>$W20</formula>
    </cfRule>
  </conditionalFormatting>
  <conditionalFormatting sqref="G80:L80">
    <cfRule type="cellIs" dxfId="232" priority="64" operator="equal">
      <formula>$W80</formula>
    </cfRule>
  </conditionalFormatting>
  <conditionalFormatting sqref="F26:N26">
    <cfRule type="cellIs" dxfId="231" priority="100" operator="equal">
      <formula>$W26</formula>
    </cfRule>
  </conditionalFormatting>
  <conditionalFormatting sqref="C32:D32">
    <cfRule type="cellIs" dxfId="230" priority="98" operator="equal">
      <formula>$W32</formula>
    </cfRule>
  </conditionalFormatting>
  <conditionalFormatting sqref="G32:L32">
    <cfRule type="cellIs" dxfId="229" priority="96" operator="equal">
      <formula>$W32</formula>
    </cfRule>
  </conditionalFormatting>
  <conditionalFormatting sqref="F38:L38">
    <cfRule type="cellIs" dxfId="228" priority="92" operator="equal">
      <formula>$W38</formula>
    </cfRule>
  </conditionalFormatting>
  <conditionalFormatting sqref="F44:L44">
    <cfRule type="cellIs" dxfId="227" priority="88" operator="equal">
      <formula>$W44</formula>
    </cfRule>
  </conditionalFormatting>
  <conditionalFormatting sqref="F50:L50">
    <cfRule type="cellIs" dxfId="226" priority="84" operator="equal">
      <formula>$W50</formula>
    </cfRule>
  </conditionalFormatting>
  <conditionalFormatting sqref="C56:D56">
    <cfRule type="cellIs" dxfId="225" priority="82" operator="equal">
      <formula>$W56</formula>
    </cfRule>
  </conditionalFormatting>
  <conditionalFormatting sqref="E56">
    <cfRule type="cellIs" dxfId="224" priority="81" operator="equal">
      <formula>$W56</formula>
    </cfRule>
  </conditionalFormatting>
  <conditionalFormatting sqref="F56:L56 S56:U56 P56">
    <cfRule type="cellIs" dxfId="223" priority="80" operator="equal">
      <formula>$W56</formula>
    </cfRule>
  </conditionalFormatting>
  <conditionalFormatting sqref="C62:D62">
    <cfRule type="cellIs" dxfId="222" priority="78" operator="equal">
      <formula>$W62</formula>
    </cfRule>
  </conditionalFormatting>
  <conditionalFormatting sqref="E26">
    <cfRule type="cellIs" dxfId="221" priority="36" operator="equal">
      <formula>$W26</formula>
    </cfRule>
  </conditionalFormatting>
  <conditionalFormatting sqref="G62:L62">
    <cfRule type="cellIs" dxfId="220" priority="76" operator="equal">
      <formula>$W62</formula>
    </cfRule>
  </conditionalFormatting>
  <conditionalFormatting sqref="F104:L104">
    <cfRule type="cellIs" dxfId="219" priority="44" operator="equal">
      <formula>$W104</formula>
    </cfRule>
  </conditionalFormatting>
  <conditionalFormatting sqref="F68:L68">
    <cfRule type="cellIs" dxfId="218" priority="72" operator="equal">
      <formula>$W68</formula>
    </cfRule>
  </conditionalFormatting>
  <conditionalFormatting sqref="E32">
    <cfRule type="cellIs" dxfId="217" priority="43" operator="equal">
      <formula>$W32</formula>
    </cfRule>
  </conditionalFormatting>
  <conditionalFormatting sqref="F32">
    <cfRule type="cellIs" dxfId="216" priority="42" operator="equal">
      <formula>$W32</formula>
    </cfRule>
  </conditionalFormatting>
  <conditionalFormatting sqref="F74:L74">
    <cfRule type="cellIs" dxfId="215" priority="68" operator="equal">
      <formula>$W74</formula>
    </cfRule>
  </conditionalFormatting>
  <conditionalFormatting sqref="C80:D80">
    <cfRule type="cellIs" dxfId="214" priority="66" operator="equal">
      <formula>$W80</formula>
    </cfRule>
  </conditionalFormatting>
  <conditionalFormatting sqref="E74">
    <cfRule type="cellIs" dxfId="213" priority="26" operator="equal">
      <formula>$W74</formula>
    </cfRule>
  </conditionalFormatting>
  <conditionalFormatting sqref="C26:D26">
    <cfRule type="cellIs" dxfId="212" priority="37" operator="equal">
      <formula>$W26</formula>
    </cfRule>
  </conditionalFormatting>
  <conditionalFormatting sqref="F86:L86">
    <cfRule type="cellIs" dxfId="211" priority="60" operator="equal">
      <formula>$W86</formula>
    </cfRule>
  </conditionalFormatting>
  <conditionalFormatting sqref="P86:U86">
    <cfRule type="cellIs" dxfId="210" priority="3" operator="equal">
      <formula>$W86</formula>
    </cfRule>
  </conditionalFormatting>
  <conditionalFormatting sqref="P92:U92">
    <cfRule type="cellIs" dxfId="209" priority="2" operator="equal">
      <formula>$W92</formula>
    </cfRule>
  </conditionalFormatting>
  <conditionalFormatting sqref="P104:U104">
    <cfRule type="cellIs" dxfId="208" priority="1" operator="equal">
      <formula>$W104</formula>
    </cfRule>
  </conditionalFormatting>
  <conditionalFormatting sqref="C50:D50">
    <cfRule type="cellIs" dxfId="207" priority="31" operator="equal">
      <formula>$W50</formula>
    </cfRule>
  </conditionalFormatting>
  <conditionalFormatting sqref="E50">
    <cfRule type="cellIs" dxfId="206" priority="30" operator="equal">
      <formula>$W50</formula>
    </cfRule>
  </conditionalFormatting>
  <conditionalFormatting sqref="F92:L92">
    <cfRule type="cellIs" dxfId="205" priority="52" operator="equal">
      <formula>$W92</formula>
    </cfRule>
  </conditionalFormatting>
  <conditionalFormatting sqref="C68:D68">
    <cfRule type="cellIs" dxfId="204" priority="29" operator="equal">
      <formula>$W68</formula>
    </cfRule>
  </conditionalFormatting>
  <conditionalFormatting sqref="E68">
    <cfRule type="cellIs" dxfId="203" priority="28" operator="equal">
      <formula>$W68</formula>
    </cfRule>
  </conditionalFormatting>
  <conditionalFormatting sqref="F98:L98 S98:U98 P98">
    <cfRule type="cellIs" dxfId="202" priority="48" operator="equal">
      <formula>$W98</formula>
    </cfRule>
  </conditionalFormatting>
  <conditionalFormatting sqref="C74:D74">
    <cfRule type="cellIs" dxfId="201" priority="27" operator="equal">
      <formula>$W74</formula>
    </cfRule>
  </conditionalFormatting>
  <conditionalFormatting sqref="E62">
    <cfRule type="cellIs" dxfId="200" priority="41" operator="equal">
      <formula>$W62</formula>
    </cfRule>
  </conditionalFormatting>
  <conditionalFormatting sqref="F62">
    <cfRule type="cellIs" dxfId="199" priority="40" operator="equal">
      <formula>$W62</formula>
    </cfRule>
  </conditionalFormatting>
  <conditionalFormatting sqref="E80">
    <cfRule type="cellIs" dxfId="198" priority="39" operator="equal">
      <formula>$W80</formula>
    </cfRule>
  </conditionalFormatting>
  <conditionalFormatting sqref="F80">
    <cfRule type="cellIs" dxfId="197" priority="38" operator="equal">
      <formula>$W80</formula>
    </cfRule>
  </conditionalFormatting>
  <conditionalFormatting sqref="C38:D38">
    <cfRule type="cellIs" dxfId="196" priority="35" operator="equal">
      <formula>$W38</formula>
    </cfRule>
  </conditionalFormatting>
  <conditionalFormatting sqref="E38">
    <cfRule type="cellIs" dxfId="195" priority="34" operator="equal">
      <formula>$W38</formula>
    </cfRule>
  </conditionalFormatting>
  <conditionalFormatting sqref="C44:D44">
    <cfRule type="cellIs" dxfId="194" priority="33" operator="equal">
      <formula>$W44</formula>
    </cfRule>
  </conditionalFormatting>
  <conditionalFormatting sqref="E44">
    <cfRule type="cellIs" dxfId="193" priority="32" operator="equal">
      <formula>$W44</formula>
    </cfRule>
  </conditionalFormatting>
  <conditionalFormatting sqref="C86:D86">
    <cfRule type="cellIs" dxfId="192" priority="25" operator="equal">
      <formula>$W86</formula>
    </cfRule>
  </conditionalFormatting>
  <conditionalFormatting sqref="E86">
    <cfRule type="cellIs" dxfId="191" priority="24" operator="equal">
      <formula>$W86</formula>
    </cfRule>
  </conditionalFormatting>
  <conditionalFormatting sqref="C92:D92">
    <cfRule type="cellIs" dxfId="190" priority="23" operator="equal">
      <formula>$W92</formula>
    </cfRule>
  </conditionalFormatting>
  <conditionalFormatting sqref="E92">
    <cfRule type="cellIs" dxfId="189" priority="22" operator="equal">
      <formula>$W92</formula>
    </cfRule>
  </conditionalFormatting>
  <conditionalFormatting sqref="C98:D98">
    <cfRule type="cellIs" dxfId="188" priority="21" operator="equal">
      <formula>$W98</formula>
    </cfRule>
  </conditionalFormatting>
  <conditionalFormatting sqref="E98">
    <cfRule type="cellIs" dxfId="187" priority="20" operator="equal">
      <formula>$W98</formula>
    </cfRule>
  </conditionalFormatting>
  <conditionalFormatting sqref="C104:D104">
    <cfRule type="cellIs" dxfId="186" priority="19" operator="equal">
      <formula>$W104</formula>
    </cfRule>
  </conditionalFormatting>
  <conditionalFormatting sqref="E104">
    <cfRule type="cellIs" dxfId="185" priority="18" operator="equal">
      <formula>$W104</formula>
    </cfRule>
  </conditionalFormatting>
  <conditionalFormatting sqref="M20:O20">
    <cfRule type="cellIs" dxfId="184" priority="17" operator="equal">
      <formula>$W20</formula>
    </cfRule>
  </conditionalFormatting>
  <conditionalFormatting sqref="M32:O32 M38:O38 M44:O44 M50:O50 M56:O56 M62:O62 M68:O68 M74:O74 M80:O80 M86:O86 M92:O92 M98:O98 M104:O104">
    <cfRule type="cellIs" dxfId="183" priority="16" operator="equal">
      <formula>$W32</formula>
    </cfRule>
  </conditionalFormatting>
  <conditionalFormatting sqref="P20:U20">
    <cfRule type="cellIs" dxfId="182" priority="15" operator="equal">
      <formula>$W20</formula>
    </cfRule>
  </conditionalFormatting>
  <conditionalFormatting sqref="O26">
    <cfRule type="cellIs" dxfId="181" priority="13" operator="equal">
      <formula>$W26</formula>
    </cfRule>
  </conditionalFormatting>
  <conditionalFormatting sqref="P26:U26">
    <cfRule type="cellIs" dxfId="180" priority="12" operator="equal">
      <formula>$W26</formula>
    </cfRule>
  </conditionalFormatting>
  <conditionalFormatting sqref="P32:U32">
    <cfRule type="cellIs" dxfId="179" priority="11" operator="equal">
      <formula>$W32</formula>
    </cfRule>
  </conditionalFormatting>
  <conditionalFormatting sqref="P38:U38">
    <cfRule type="cellIs" dxfId="178" priority="10" operator="equal">
      <formula>$W38</formula>
    </cfRule>
  </conditionalFormatting>
  <conditionalFormatting sqref="P44:U44">
    <cfRule type="cellIs" dxfId="177" priority="9" operator="equal">
      <formula>$W44</formula>
    </cfRule>
  </conditionalFormatting>
  <conditionalFormatting sqref="P50:U50">
    <cfRule type="cellIs" dxfId="176" priority="8" operator="equal">
      <formula>$W50</formula>
    </cfRule>
  </conditionalFormatting>
  <conditionalFormatting sqref="P62:U62">
    <cfRule type="cellIs" dxfId="175" priority="7" operator="equal">
      <formula>$W62</formula>
    </cfRule>
  </conditionalFormatting>
  <conditionalFormatting sqref="P68:U68">
    <cfRule type="cellIs" dxfId="174" priority="6" operator="equal">
      <formula>$W68</formula>
    </cfRule>
  </conditionalFormatting>
  <conditionalFormatting sqref="P74:U74">
    <cfRule type="cellIs" dxfId="173" priority="5" operator="equal">
      <formula>$W74</formula>
    </cfRule>
  </conditionalFormatting>
  <conditionalFormatting sqref="P80:U80">
    <cfRule type="cellIs" dxfId="172" priority="4" operator="equal">
      <formula>$W80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8"/>
  <sheetViews>
    <sheetView tabSelected="1" zoomScale="110" zoomScaleNormal="110" workbookViewId="0">
      <pane ySplit="5" topLeftCell="A6" activePane="bottomLeft" state="frozen"/>
      <selection activeCell="H113" sqref="H113"/>
      <selection pane="bottomLeft" activeCell="Y1" sqref="Y1:Y11"/>
    </sheetView>
  </sheetViews>
  <sheetFormatPr defaultRowHeight="15" x14ac:dyDescent="0.2"/>
  <cols>
    <col min="1" max="1" width="10.7109375" style="1" customWidth="1"/>
    <col min="2" max="2" width="7.7109375" style="1" customWidth="1"/>
    <col min="3" max="21" width="5.85546875" style="1" customWidth="1"/>
    <col min="22" max="22" width="14.140625" style="1" customWidth="1"/>
    <col min="23" max="23" width="7.85546875" style="1" hidden="1" customWidth="1"/>
    <col min="24" max="16384" width="9.140625" style="1"/>
  </cols>
  <sheetData>
    <row r="1" spans="1:25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5" t="s">
        <v>42</v>
      </c>
      <c r="N1" s="6"/>
      <c r="O1" s="6"/>
      <c r="P1" s="6"/>
      <c r="Q1" s="6"/>
      <c r="R1" s="3"/>
      <c r="S1" s="6"/>
      <c r="T1" s="6"/>
      <c r="U1" s="3"/>
      <c r="V1" s="7"/>
      <c r="Y1" s="402"/>
    </row>
    <row r="2" spans="1:25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1"/>
      <c r="N2" s="12"/>
      <c r="O2" s="12"/>
      <c r="P2" s="12"/>
      <c r="Q2" s="12"/>
      <c r="R2" s="9"/>
      <c r="S2" s="12"/>
      <c r="T2" s="12"/>
      <c r="U2" s="9"/>
      <c r="V2" s="13"/>
      <c r="Y2" s="402"/>
    </row>
    <row r="3" spans="1:25" ht="21.95" customHeight="1" thickBot="1" x14ac:dyDescent="0.25">
      <c r="A3" s="8" t="s">
        <v>0</v>
      </c>
      <c r="B3" s="14">
        <v>1</v>
      </c>
      <c r="C3" s="12" t="s">
        <v>41</v>
      </c>
      <c r="D3" s="12"/>
      <c r="E3" s="12"/>
      <c r="F3" s="12"/>
      <c r="G3" s="12"/>
      <c r="H3" s="12"/>
      <c r="I3" s="9"/>
      <c r="J3" s="9"/>
      <c r="K3" s="9"/>
      <c r="L3" s="10"/>
      <c r="M3" s="15" t="s">
        <v>89</v>
      </c>
      <c r="N3" s="12"/>
      <c r="O3" s="12"/>
      <c r="P3" s="12"/>
      <c r="Q3" s="12"/>
      <c r="R3" s="9"/>
      <c r="S3" s="12"/>
      <c r="T3" s="12"/>
      <c r="U3" s="9"/>
      <c r="V3" s="13"/>
      <c r="Y3" s="402"/>
    </row>
    <row r="4" spans="1:25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9"/>
      <c r="J4" s="19"/>
      <c r="K4" s="19"/>
      <c r="L4" s="20"/>
      <c r="M4" s="21"/>
      <c r="N4" s="18"/>
      <c r="O4" s="18"/>
      <c r="P4" s="18"/>
      <c r="Q4" s="18"/>
      <c r="R4" s="19"/>
      <c r="S4" s="18"/>
      <c r="T4" s="18"/>
      <c r="U4" s="19"/>
      <c r="V4" s="22"/>
      <c r="Y4" s="402"/>
    </row>
    <row r="5" spans="1:25" ht="117" customHeight="1" thickBot="1" x14ac:dyDescent="0.25">
      <c r="A5" s="59" t="s">
        <v>39</v>
      </c>
      <c r="B5" s="32" t="s">
        <v>1</v>
      </c>
      <c r="C5" s="39" t="s">
        <v>27</v>
      </c>
      <c r="D5" s="40" t="s">
        <v>29</v>
      </c>
      <c r="E5" s="103" t="s">
        <v>24</v>
      </c>
      <c r="F5" s="39" t="s">
        <v>28</v>
      </c>
      <c r="G5" s="103" t="s">
        <v>30</v>
      </c>
      <c r="H5" s="33" t="s">
        <v>31</v>
      </c>
      <c r="I5" s="34" t="s">
        <v>32</v>
      </c>
      <c r="J5" s="34" t="s">
        <v>33</v>
      </c>
      <c r="K5" s="34" t="s">
        <v>34</v>
      </c>
      <c r="L5" s="34" t="s">
        <v>35</v>
      </c>
      <c r="M5" s="34" t="s">
        <v>36</v>
      </c>
      <c r="N5" s="34" t="s">
        <v>15</v>
      </c>
      <c r="O5" s="34" t="s">
        <v>14</v>
      </c>
      <c r="P5" s="36" t="s">
        <v>13</v>
      </c>
      <c r="Q5" s="37" t="s">
        <v>37</v>
      </c>
      <c r="R5" s="38" t="s">
        <v>38</v>
      </c>
      <c r="S5" s="42" t="s">
        <v>37</v>
      </c>
      <c r="T5" s="43" t="s">
        <v>11</v>
      </c>
      <c r="U5" s="44" t="s">
        <v>26</v>
      </c>
      <c r="V5" s="63" t="s">
        <v>40</v>
      </c>
      <c r="W5" s="23" t="s">
        <v>2</v>
      </c>
      <c r="Y5" s="403" t="s">
        <v>114</v>
      </c>
    </row>
    <row r="6" spans="1:25" ht="15.6" customHeight="1" x14ac:dyDescent="0.2">
      <c r="A6" s="60"/>
      <c r="B6" s="30" t="s">
        <v>3</v>
      </c>
      <c r="C6" s="130"/>
      <c r="D6" s="82" t="s">
        <v>50</v>
      </c>
      <c r="E6" s="116" t="s">
        <v>50</v>
      </c>
      <c r="F6" s="118" t="s">
        <v>50</v>
      </c>
      <c r="G6" s="116">
        <v>0</v>
      </c>
      <c r="H6" s="75">
        <v>1</v>
      </c>
      <c r="I6" s="76">
        <v>0</v>
      </c>
      <c r="J6" s="76">
        <v>0</v>
      </c>
      <c r="K6" s="76">
        <v>0</v>
      </c>
      <c r="L6" s="76">
        <v>1</v>
      </c>
      <c r="M6" s="76">
        <v>1</v>
      </c>
      <c r="N6" s="76">
        <v>0</v>
      </c>
      <c r="O6" s="76">
        <v>1</v>
      </c>
      <c r="P6" s="79">
        <v>0</v>
      </c>
      <c r="Q6" s="100" t="s">
        <v>50</v>
      </c>
      <c r="R6" s="131" t="s">
        <v>50</v>
      </c>
      <c r="S6" s="80">
        <v>1</v>
      </c>
      <c r="T6" s="97">
        <v>0</v>
      </c>
      <c r="U6" s="81">
        <v>12</v>
      </c>
      <c r="V6" s="64" t="s">
        <v>8</v>
      </c>
      <c r="W6" s="24"/>
      <c r="Y6" s="402" t="str">
        <f t="shared" ref="Y6:Y69" si="0">IF($B5="l. wsiad.",SUM(C5:F5)+SUM(S6)+SUM(T5),"-")</f>
        <v>-</v>
      </c>
    </row>
    <row r="7" spans="1:25" ht="15.6" customHeight="1" x14ac:dyDescent="0.2">
      <c r="A7" s="61">
        <v>5.2</v>
      </c>
      <c r="B7" s="31" t="s">
        <v>4</v>
      </c>
      <c r="C7" s="132" t="s">
        <v>50</v>
      </c>
      <c r="D7" s="121" t="s">
        <v>50</v>
      </c>
      <c r="E7" s="133" t="s">
        <v>50</v>
      </c>
      <c r="F7" s="132">
        <v>3</v>
      </c>
      <c r="G7" s="133">
        <v>0</v>
      </c>
      <c r="H7" s="134">
        <v>0</v>
      </c>
      <c r="I7" s="93">
        <v>0</v>
      </c>
      <c r="J7" s="93">
        <v>2</v>
      </c>
      <c r="K7" s="93">
        <v>2</v>
      </c>
      <c r="L7" s="93">
        <v>0</v>
      </c>
      <c r="M7" s="93">
        <v>3</v>
      </c>
      <c r="N7" s="93">
        <v>0</v>
      </c>
      <c r="O7" s="93">
        <v>3</v>
      </c>
      <c r="P7" s="135">
        <v>1</v>
      </c>
      <c r="Q7" s="136" t="s">
        <v>50</v>
      </c>
      <c r="R7" s="137"/>
      <c r="S7" s="138">
        <v>3</v>
      </c>
      <c r="T7" s="139">
        <v>0</v>
      </c>
      <c r="U7" s="140"/>
      <c r="V7" s="65">
        <f>SUM(C7:U7)</f>
        <v>17</v>
      </c>
      <c r="W7" s="25"/>
      <c r="Y7" s="402" t="str">
        <f t="shared" si="0"/>
        <v>-</v>
      </c>
    </row>
    <row r="8" spans="1:25" ht="15.6" customHeight="1" x14ac:dyDescent="0.2">
      <c r="A8" s="400" t="s">
        <v>49</v>
      </c>
      <c r="B8" s="29" t="s">
        <v>5</v>
      </c>
      <c r="C8" s="141" t="s">
        <v>50</v>
      </c>
      <c r="D8" s="121" t="s">
        <v>50</v>
      </c>
      <c r="E8" s="133" t="s">
        <v>50</v>
      </c>
      <c r="F8" s="132">
        <f>F7</f>
        <v>3</v>
      </c>
      <c r="G8" s="133">
        <f t="shared" ref="G8:U8" si="1">F8-G6+G7</f>
        <v>3</v>
      </c>
      <c r="H8" s="134">
        <f t="shared" si="1"/>
        <v>2</v>
      </c>
      <c r="I8" s="93">
        <f t="shared" si="1"/>
        <v>2</v>
      </c>
      <c r="J8" s="93">
        <f t="shared" si="1"/>
        <v>4</v>
      </c>
      <c r="K8" s="93">
        <f t="shared" si="1"/>
        <v>6</v>
      </c>
      <c r="L8" s="93">
        <f t="shared" si="1"/>
        <v>5</v>
      </c>
      <c r="M8" s="93">
        <f t="shared" si="1"/>
        <v>7</v>
      </c>
      <c r="N8" s="93">
        <f t="shared" si="1"/>
        <v>7</v>
      </c>
      <c r="O8" s="93">
        <f t="shared" si="1"/>
        <v>9</v>
      </c>
      <c r="P8" s="135">
        <f t="shared" si="1"/>
        <v>10</v>
      </c>
      <c r="Q8" s="136" t="s">
        <v>50</v>
      </c>
      <c r="R8" s="142" t="s">
        <v>50</v>
      </c>
      <c r="S8" s="138">
        <f>P8-S6+S7</f>
        <v>12</v>
      </c>
      <c r="T8" s="139">
        <f t="shared" si="1"/>
        <v>12</v>
      </c>
      <c r="U8" s="139">
        <f t="shared" si="1"/>
        <v>0</v>
      </c>
      <c r="V8" s="66"/>
      <c r="W8" s="26">
        <f>MAX(C8:U8)</f>
        <v>12</v>
      </c>
      <c r="Y8" s="402">
        <f t="shared" si="0"/>
        <v>15</v>
      </c>
    </row>
    <row r="9" spans="1:25" ht="15.6" customHeight="1" x14ac:dyDescent="0.2">
      <c r="A9" s="401"/>
      <c r="B9" s="29" t="s">
        <v>6</v>
      </c>
      <c r="C9" s="143"/>
      <c r="D9" s="120"/>
      <c r="E9" s="144"/>
      <c r="F9" s="145" t="s">
        <v>50</v>
      </c>
      <c r="G9" s="144"/>
      <c r="H9" s="146">
        <v>5.27</v>
      </c>
      <c r="I9" s="92"/>
      <c r="J9" s="92"/>
      <c r="K9" s="92"/>
      <c r="L9" s="92"/>
      <c r="M9" s="92"/>
      <c r="N9" s="92"/>
      <c r="O9" s="147">
        <v>5.36</v>
      </c>
      <c r="P9" s="148"/>
      <c r="Q9" s="149"/>
      <c r="R9" s="150" t="s">
        <v>50</v>
      </c>
      <c r="S9" s="151"/>
      <c r="T9" s="152"/>
      <c r="U9" s="153">
        <v>5.45</v>
      </c>
      <c r="V9" s="67">
        <v>0.25</v>
      </c>
      <c r="W9" s="25"/>
      <c r="Y9" s="402" t="str">
        <f t="shared" si="0"/>
        <v>-</v>
      </c>
    </row>
    <row r="10" spans="1:25" ht="15.6" customHeight="1" x14ac:dyDescent="0.2">
      <c r="A10" s="401"/>
      <c r="B10" s="29" t="s">
        <v>7</v>
      </c>
      <c r="C10" s="145" t="s">
        <v>50</v>
      </c>
      <c r="D10" s="120"/>
      <c r="E10" s="144"/>
      <c r="F10" s="145">
        <v>5.2</v>
      </c>
      <c r="G10" s="144"/>
      <c r="H10" s="146">
        <v>5.27</v>
      </c>
      <c r="I10" s="92"/>
      <c r="J10" s="92"/>
      <c r="K10" s="92"/>
      <c r="L10" s="92"/>
      <c r="M10" s="92"/>
      <c r="N10" s="92"/>
      <c r="O10" s="147">
        <v>5.36</v>
      </c>
      <c r="P10" s="148"/>
      <c r="Q10" s="149"/>
      <c r="R10" s="154"/>
      <c r="S10" s="151"/>
      <c r="T10" s="152"/>
      <c r="U10" s="155"/>
      <c r="V10" s="66"/>
      <c r="W10" s="27"/>
      <c r="Y10" s="402" t="str">
        <f t="shared" si="0"/>
        <v>-</v>
      </c>
    </row>
    <row r="11" spans="1:25" ht="15.6" customHeight="1" thickBot="1" x14ac:dyDescent="0.25">
      <c r="A11" s="62">
        <v>156</v>
      </c>
      <c r="B11" s="35" t="s">
        <v>9</v>
      </c>
      <c r="C11" s="156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8"/>
      <c r="S11" s="158"/>
      <c r="T11" s="158"/>
      <c r="U11" s="159"/>
      <c r="V11" s="68"/>
      <c r="W11" s="28"/>
      <c r="Y11" s="402" t="str">
        <f t="shared" si="0"/>
        <v>-</v>
      </c>
    </row>
    <row r="12" spans="1:25" ht="15.6" customHeight="1" x14ac:dyDescent="0.2">
      <c r="A12" s="60"/>
      <c r="B12" s="30" t="s">
        <v>3</v>
      </c>
      <c r="C12" s="130"/>
      <c r="D12" s="82" t="s">
        <v>50</v>
      </c>
      <c r="E12" s="116" t="s">
        <v>50</v>
      </c>
      <c r="F12" s="118" t="s">
        <v>50</v>
      </c>
      <c r="G12" s="116" t="s">
        <v>50</v>
      </c>
      <c r="H12" s="75" t="s">
        <v>50</v>
      </c>
      <c r="I12" s="76">
        <v>0</v>
      </c>
      <c r="J12" s="76">
        <v>0</v>
      </c>
      <c r="K12" s="76">
        <v>0</v>
      </c>
      <c r="L12" s="76">
        <v>1</v>
      </c>
      <c r="M12" s="76">
        <v>0</v>
      </c>
      <c r="N12" s="76">
        <v>1</v>
      </c>
      <c r="O12" s="76">
        <v>0</v>
      </c>
      <c r="P12" s="79">
        <v>2</v>
      </c>
      <c r="Q12" s="100">
        <v>1</v>
      </c>
      <c r="R12" s="131">
        <v>2</v>
      </c>
      <c r="S12" s="80" t="s">
        <v>50</v>
      </c>
      <c r="T12" s="97" t="s">
        <v>50</v>
      </c>
      <c r="U12" s="81" t="s">
        <v>50</v>
      </c>
      <c r="V12" s="64" t="s">
        <v>8</v>
      </c>
      <c r="W12" s="24"/>
      <c r="Y12" s="402" t="str">
        <f t="shared" si="0"/>
        <v>-</v>
      </c>
    </row>
    <row r="13" spans="1:25" ht="15.6" customHeight="1" x14ac:dyDescent="0.2">
      <c r="A13" s="61">
        <v>6.26</v>
      </c>
      <c r="B13" s="31" t="s">
        <v>4</v>
      </c>
      <c r="C13" s="132" t="s">
        <v>50</v>
      </c>
      <c r="D13" s="121" t="s">
        <v>50</v>
      </c>
      <c r="E13" s="133" t="s">
        <v>50</v>
      </c>
      <c r="F13" s="132" t="s">
        <v>50</v>
      </c>
      <c r="G13" s="133" t="s">
        <v>50</v>
      </c>
      <c r="H13" s="134">
        <v>0</v>
      </c>
      <c r="I13" s="93">
        <v>0</v>
      </c>
      <c r="J13" s="93">
        <v>2</v>
      </c>
      <c r="K13" s="93">
        <v>4</v>
      </c>
      <c r="L13" s="93">
        <v>1</v>
      </c>
      <c r="M13" s="93">
        <v>0</v>
      </c>
      <c r="N13" s="93">
        <v>0</v>
      </c>
      <c r="O13" s="93">
        <v>0</v>
      </c>
      <c r="P13" s="135">
        <v>0</v>
      </c>
      <c r="Q13" s="136">
        <v>0</v>
      </c>
      <c r="R13" s="137"/>
      <c r="S13" s="138" t="s">
        <v>50</v>
      </c>
      <c r="T13" s="139" t="s">
        <v>50</v>
      </c>
      <c r="U13" s="140"/>
      <c r="V13" s="65">
        <f>SUM(C13:U13)</f>
        <v>7</v>
      </c>
      <c r="W13" s="25"/>
      <c r="Y13" s="402" t="str">
        <f t="shared" si="0"/>
        <v>-</v>
      </c>
    </row>
    <row r="14" spans="1:25" ht="15.6" customHeight="1" x14ac:dyDescent="0.2">
      <c r="A14" s="400" t="s">
        <v>45</v>
      </c>
      <c r="B14" s="29" t="s">
        <v>5</v>
      </c>
      <c r="C14" s="141" t="str">
        <f>C13</f>
        <v>x</v>
      </c>
      <c r="D14" s="121" t="s">
        <v>50</v>
      </c>
      <c r="E14" s="133" t="s">
        <v>50</v>
      </c>
      <c r="F14" s="132" t="s">
        <v>50</v>
      </c>
      <c r="G14" s="133" t="s">
        <v>50</v>
      </c>
      <c r="H14" s="134">
        <f>H13</f>
        <v>0</v>
      </c>
      <c r="I14" s="93">
        <f t="shared" ref="I14" si="2">H14-I12+I13</f>
        <v>0</v>
      </c>
      <c r="J14" s="93">
        <f t="shared" ref="J14" si="3">I14-J12+J13</f>
        <v>2</v>
      </c>
      <c r="K14" s="93">
        <f t="shared" ref="K14" si="4">J14-K12+K13</f>
        <v>6</v>
      </c>
      <c r="L14" s="93">
        <f t="shared" ref="L14" si="5">K14-L12+L13</f>
        <v>6</v>
      </c>
      <c r="M14" s="93">
        <f t="shared" ref="M14" si="6">L14-M12+M13</f>
        <v>6</v>
      </c>
      <c r="N14" s="93">
        <f t="shared" ref="N14" si="7">M14-N12+N13</f>
        <v>5</v>
      </c>
      <c r="O14" s="93">
        <f t="shared" ref="O14" si="8">N14-O12+O13</f>
        <v>5</v>
      </c>
      <c r="P14" s="135">
        <f t="shared" ref="P14" si="9">O14-P12+P13</f>
        <v>3</v>
      </c>
      <c r="Q14" s="136">
        <f t="shared" ref="Q14" si="10">P14-Q12+Q13</f>
        <v>2</v>
      </c>
      <c r="R14" s="142">
        <f t="shared" ref="R14" si="11">Q14-R12+R13</f>
        <v>0</v>
      </c>
      <c r="S14" s="138" t="s">
        <v>50</v>
      </c>
      <c r="T14" s="139" t="s">
        <v>50</v>
      </c>
      <c r="U14" s="139" t="s">
        <v>50</v>
      </c>
      <c r="V14" s="66"/>
      <c r="W14" s="26">
        <f>MAX(C14:U14)</f>
        <v>6</v>
      </c>
      <c r="Y14" s="402">
        <f t="shared" si="0"/>
        <v>0</v>
      </c>
    </row>
    <row r="15" spans="1:25" ht="15.6" customHeight="1" x14ac:dyDescent="0.2">
      <c r="A15" s="401"/>
      <c r="B15" s="29" t="s">
        <v>6</v>
      </c>
      <c r="C15" s="143"/>
      <c r="D15" s="120"/>
      <c r="E15" s="144"/>
      <c r="F15" s="145" t="s">
        <v>50</v>
      </c>
      <c r="G15" s="144"/>
      <c r="H15" s="146" t="s">
        <v>50</v>
      </c>
      <c r="I15" s="92"/>
      <c r="J15" s="92"/>
      <c r="K15" s="92"/>
      <c r="L15" s="92"/>
      <c r="M15" s="92"/>
      <c r="N15" s="92"/>
      <c r="O15" s="147">
        <v>6.38</v>
      </c>
      <c r="P15" s="148"/>
      <c r="Q15" s="149"/>
      <c r="R15" s="150">
        <v>6.44</v>
      </c>
      <c r="S15" s="151"/>
      <c r="T15" s="152"/>
      <c r="U15" s="153" t="s">
        <v>50</v>
      </c>
      <c r="V15" s="67">
        <v>0.15</v>
      </c>
      <c r="W15" s="25"/>
      <c r="Y15" s="402" t="str">
        <f t="shared" si="0"/>
        <v>-</v>
      </c>
    </row>
    <row r="16" spans="1:25" ht="15.6" customHeight="1" x14ac:dyDescent="0.2">
      <c r="A16" s="401"/>
      <c r="B16" s="29" t="s">
        <v>7</v>
      </c>
      <c r="C16" s="145" t="s">
        <v>50</v>
      </c>
      <c r="D16" s="120"/>
      <c r="E16" s="144"/>
      <c r="F16" s="145" t="s">
        <v>50</v>
      </c>
      <c r="G16" s="144"/>
      <c r="H16" s="146">
        <v>6.29</v>
      </c>
      <c r="I16" s="92"/>
      <c r="J16" s="92"/>
      <c r="K16" s="92"/>
      <c r="L16" s="92"/>
      <c r="M16" s="92"/>
      <c r="N16" s="92"/>
      <c r="O16" s="147">
        <v>6.38</v>
      </c>
      <c r="P16" s="148"/>
      <c r="Q16" s="149"/>
      <c r="R16" s="154"/>
      <c r="S16" s="151"/>
      <c r="T16" s="152"/>
      <c r="U16" s="155"/>
      <c r="V16" s="66"/>
      <c r="W16" s="27"/>
      <c r="Y16" s="402" t="str">
        <f t="shared" si="0"/>
        <v>-</v>
      </c>
    </row>
    <row r="17" spans="1:25" ht="15.6" customHeight="1" thickBot="1" x14ac:dyDescent="0.25">
      <c r="A17" s="62">
        <v>156</v>
      </c>
      <c r="B17" s="35" t="s">
        <v>9</v>
      </c>
      <c r="C17" s="156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8"/>
      <c r="S17" s="158"/>
      <c r="T17" s="158"/>
      <c r="U17" s="159"/>
      <c r="V17" s="68"/>
      <c r="W17" s="28"/>
      <c r="Y17" s="402" t="str">
        <f t="shared" si="0"/>
        <v>-</v>
      </c>
    </row>
    <row r="18" spans="1:25" ht="15.6" customHeight="1" x14ac:dyDescent="0.2">
      <c r="A18" s="60"/>
      <c r="B18" s="30" t="s">
        <v>3</v>
      </c>
      <c r="C18" s="130"/>
      <c r="D18" s="82" t="s">
        <v>50</v>
      </c>
      <c r="E18" s="116" t="s">
        <v>50</v>
      </c>
      <c r="F18" s="118" t="s">
        <v>50</v>
      </c>
      <c r="G18" s="116" t="s">
        <v>50</v>
      </c>
      <c r="H18" s="75" t="s">
        <v>50</v>
      </c>
      <c r="I18" s="76">
        <v>0</v>
      </c>
      <c r="J18" s="76">
        <v>2</v>
      </c>
      <c r="K18" s="76">
        <v>0</v>
      </c>
      <c r="L18" s="76">
        <v>0</v>
      </c>
      <c r="M18" s="76">
        <v>0</v>
      </c>
      <c r="N18" s="76">
        <v>1</v>
      </c>
      <c r="O18" s="76">
        <v>1</v>
      </c>
      <c r="P18" s="79">
        <v>0</v>
      </c>
      <c r="Q18" s="100">
        <v>0</v>
      </c>
      <c r="R18" s="131">
        <v>2</v>
      </c>
      <c r="S18" s="80" t="s">
        <v>50</v>
      </c>
      <c r="T18" s="97" t="s">
        <v>50</v>
      </c>
      <c r="U18" s="81" t="s">
        <v>50</v>
      </c>
      <c r="V18" s="64" t="s">
        <v>8</v>
      </c>
      <c r="W18" s="24"/>
      <c r="Y18" s="402" t="str">
        <f t="shared" si="0"/>
        <v>-</v>
      </c>
    </row>
    <row r="19" spans="1:25" ht="15.6" customHeight="1" x14ac:dyDescent="0.2">
      <c r="A19" s="61">
        <v>7.01</v>
      </c>
      <c r="B19" s="31" t="s">
        <v>4</v>
      </c>
      <c r="C19" s="132" t="s">
        <v>50</v>
      </c>
      <c r="D19" s="121" t="s">
        <v>50</v>
      </c>
      <c r="E19" s="133" t="s">
        <v>50</v>
      </c>
      <c r="F19" s="132" t="s">
        <v>50</v>
      </c>
      <c r="G19" s="133" t="s">
        <v>50</v>
      </c>
      <c r="H19" s="134">
        <v>2</v>
      </c>
      <c r="I19" s="93">
        <v>0</v>
      </c>
      <c r="J19" s="93">
        <v>1</v>
      </c>
      <c r="K19" s="93">
        <v>2</v>
      </c>
      <c r="L19" s="93">
        <v>0</v>
      </c>
      <c r="M19" s="93">
        <v>1</v>
      </c>
      <c r="N19" s="93">
        <v>0</v>
      </c>
      <c r="O19" s="93">
        <v>0</v>
      </c>
      <c r="P19" s="135">
        <v>0</v>
      </c>
      <c r="Q19" s="136">
        <v>0</v>
      </c>
      <c r="R19" s="137"/>
      <c r="S19" s="138" t="s">
        <v>50</v>
      </c>
      <c r="T19" s="139" t="s">
        <v>50</v>
      </c>
      <c r="U19" s="140"/>
      <c r="V19" s="65">
        <f>SUM(C19:U19)</f>
        <v>6</v>
      </c>
      <c r="W19" s="25"/>
      <c r="Y19" s="402" t="str">
        <f t="shared" si="0"/>
        <v>-</v>
      </c>
    </row>
    <row r="20" spans="1:25" ht="15.6" customHeight="1" x14ac:dyDescent="0.2">
      <c r="A20" s="400" t="s">
        <v>45</v>
      </c>
      <c r="B20" s="29" t="s">
        <v>5</v>
      </c>
      <c r="C20" s="141" t="str">
        <f>C19</f>
        <v>x</v>
      </c>
      <c r="D20" s="121" t="s">
        <v>50</v>
      </c>
      <c r="E20" s="133" t="s">
        <v>50</v>
      </c>
      <c r="F20" s="132" t="s">
        <v>50</v>
      </c>
      <c r="G20" s="133" t="s">
        <v>50</v>
      </c>
      <c r="H20" s="134">
        <f>H19</f>
        <v>2</v>
      </c>
      <c r="I20" s="93">
        <f t="shared" ref="I20" si="12">H20-I18+I19</f>
        <v>2</v>
      </c>
      <c r="J20" s="93">
        <f t="shared" ref="J20" si="13">I20-J18+J19</f>
        <v>1</v>
      </c>
      <c r="K20" s="93">
        <f t="shared" ref="K20" si="14">J20-K18+K19</f>
        <v>3</v>
      </c>
      <c r="L20" s="93">
        <f t="shared" ref="L20" si="15">K20-L18+L19</f>
        <v>3</v>
      </c>
      <c r="M20" s="93">
        <f t="shared" ref="M20" si="16">L20-M18+M19</f>
        <v>4</v>
      </c>
      <c r="N20" s="93">
        <f t="shared" ref="N20" si="17">M20-N18+N19</f>
        <v>3</v>
      </c>
      <c r="O20" s="93">
        <f t="shared" ref="O20" si="18">N20-O18+O19</f>
        <v>2</v>
      </c>
      <c r="P20" s="135">
        <f t="shared" ref="P20" si="19">O20-P18+P19</f>
        <v>2</v>
      </c>
      <c r="Q20" s="136">
        <f t="shared" ref="Q20" si="20">P20-Q18+Q19</f>
        <v>2</v>
      </c>
      <c r="R20" s="142">
        <f t="shared" ref="R20" si="21">Q20-R18+R19</f>
        <v>0</v>
      </c>
      <c r="S20" s="138" t="s">
        <v>50</v>
      </c>
      <c r="T20" s="139" t="s">
        <v>50</v>
      </c>
      <c r="U20" s="139" t="s">
        <v>50</v>
      </c>
      <c r="V20" s="66"/>
      <c r="W20" s="26">
        <f>MAX(C20:U20)</f>
        <v>4</v>
      </c>
      <c r="Y20" s="402">
        <f t="shared" si="0"/>
        <v>0</v>
      </c>
    </row>
    <row r="21" spans="1:25" ht="15.6" customHeight="1" x14ac:dyDescent="0.2">
      <c r="A21" s="401"/>
      <c r="B21" s="29" t="s">
        <v>6</v>
      </c>
      <c r="C21" s="143"/>
      <c r="D21" s="120"/>
      <c r="E21" s="144"/>
      <c r="F21" s="145" t="s">
        <v>50</v>
      </c>
      <c r="G21" s="144"/>
      <c r="H21" s="146" t="s">
        <v>50</v>
      </c>
      <c r="I21" s="92"/>
      <c r="J21" s="92"/>
      <c r="K21" s="92"/>
      <c r="L21" s="92"/>
      <c r="M21" s="92"/>
      <c r="N21" s="92"/>
      <c r="O21" s="147">
        <v>7.1</v>
      </c>
      <c r="P21" s="148"/>
      <c r="Q21" s="149"/>
      <c r="R21" s="150">
        <v>7.16</v>
      </c>
      <c r="S21" s="151"/>
      <c r="T21" s="152"/>
      <c r="U21" s="153" t="s">
        <v>50</v>
      </c>
      <c r="V21" s="67">
        <v>0.15</v>
      </c>
      <c r="W21" s="25"/>
      <c r="Y21" s="402" t="str">
        <f t="shared" si="0"/>
        <v>-</v>
      </c>
    </row>
    <row r="22" spans="1:25" ht="15.6" customHeight="1" x14ac:dyDescent="0.2">
      <c r="A22" s="401"/>
      <c r="B22" s="29" t="s">
        <v>7</v>
      </c>
      <c r="C22" s="145" t="s">
        <v>50</v>
      </c>
      <c r="D22" s="120"/>
      <c r="E22" s="144"/>
      <c r="F22" s="145" t="s">
        <v>50</v>
      </c>
      <c r="G22" s="144"/>
      <c r="H22" s="146">
        <v>7.01</v>
      </c>
      <c r="I22" s="92"/>
      <c r="J22" s="92"/>
      <c r="K22" s="92"/>
      <c r="L22" s="92"/>
      <c r="M22" s="92"/>
      <c r="N22" s="92"/>
      <c r="O22" s="147">
        <v>7.1</v>
      </c>
      <c r="P22" s="148"/>
      <c r="Q22" s="149"/>
      <c r="R22" s="154"/>
      <c r="S22" s="151"/>
      <c r="T22" s="152"/>
      <c r="U22" s="155"/>
      <c r="V22" s="66"/>
      <c r="W22" s="27"/>
      <c r="Y22" s="402" t="str">
        <f t="shared" si="0"/>
        <v>-</v>
      </c>
    </row>
    <row r="23" spans="1:25" ht="15.6" customHeight="1" thickBot="1" x14ac:dyDescent="0.25">
      <c r="A23" s="62">
        <v>156</v>
      </c>
      <c r="B23" s="35" t="s">
        <v>9</v>
      </c>
      <c r="C23" s="156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8"/>
      <c r="S23" s="158"/>
      <c r="T23" s="158"/>
      <c r="U23" s="159"/>
      <c r="V23" s="68"/>
      <c r="W23" s="28"/>
      <c r="Y23" s="402" t="str">
        <f t="shared" si="0"/>
        <v>-</v>
      </c>
    </row>
    <row r="24" spans="1:25" ht="15.6" customHeight="1" x14ac:dyDescent="0.2">
      <c r="A24" s="60"/>
      <c r="B24" s="30" t="s">
        <v>3</v>
      </c>
      <c r="C24" s="130"/>
      <c r="D24" s="82" t="s">
        <v>50</v>
      </c>
      <c r="E24" s="116" t="s">
        <v>50</v>
      </c>
      <c r="F24" s="118" t="s">
        <v>50</v>
      </c>
      <c r="G24" s="116" t="s">
        <v>50</v>
      </c>
      <c r="H24" s="75" t="s">
        <v>50</v>
      </c>
      <c r="I24" s="76">
        <v>0</v>
      </c>
      <c r="J24" s="76">
        <v>0</v>
      </c>
      <c r="K24" s="76">
        <v>0</v>
      </c>
      <c r="L24" s="76">
        <v>2</v>
      </c>
      <c r="M24" s="76">
        <v>0</v>
      </c>
      <c r="N24" s="76">
        <v>2</v>
      </c>
      <c r="O24" s="76">
        <v>0</v>
      </c>
      <c r="P24" s="79">
        <v>0</v>
      </c>
      <c r="Q24" s="100" t="s">
        <v>50</v>
      </c>
      <c r="R24" s="131" t="s">
        <v>50</v>
      </c>
      <c r="S24" s="80">
        <v>0</v>
      </c>
      <c r="T24" s="97">
        <v>0</v>
      </c>
      <c r="U24" s="81">
        <v>11</v>
      </c>
      <c r="V24" s="64" t="s">
        <v>8</v>
      </c>
      <c r="W24" s="24"/>
      <c r="Y24" s="402" t="str">
        <f t="shared" si="0"/>
        <v>-</v>
      </c>
    </row>
    <row r="25" spans="1:25" ht="15.6" customHeight="1" x14ac:dyDescent="0.2">
      <c r="A25" s="61">
        <v>7.38</v>
      </c>
      <c r="B25" s="31" t="s">
        <v>4</v>
      </c>
      <c r="C25" s="132" t="s">
        <v>50</v>
      </c>
      <c r="D25" s="121" t="s">
        <v>50</v>
      </c>
      <c r="E25" s="133" t="s">
        <v>50</v>
      </c>
      <c r="F25" s="132" t="s">
        <v>50</v>
      </c>
      <c r="G25" s="133" t="s">
        <v>50</v>
      </c>
      <c r="H25" s="134">
        <v>0</v>
      </c>
      <c r="I25" s="93">
        <v>2</v>
      </c>
      <c r="J25" s="93">
        <v>2</v>
      </c>
      <c r="K25" s="93">
        <v>0</v>
      </c>
      <c r="L25" s="93">
        <v>0</v>
      </c>
      <c r="M25" s="93">
        <v>7</v>
      </c>
      <c r="N25" s="93">
        <v>0</v>
      </c>
      <c r="O25" s="93">
        <v>3</v>
      </c>
      <c r="P25" s="135">
        <v>1</v>
      </c>
      <c r="Q25" s="136" t="s">
        <v>50</v>
      </c>
      <c r="R25" s="137"/>
      <c r="S25" s="138">
        <v>0</v>
      </c>
      <c r="T25" s="139">
        <v>0</v>
      </c>
      <c r="U25" s="140"/>
      <c r="V25" s="65">
        <f>SUM(C25:U25)</f>
        <v>15</v>
      </c>
      <c r="W25" s="25"/>
      <c r="Y25" s="402" t="str">
        <f t="shared" si="0"/>
        <v>-</v>
      </c>
    </row>
    <row r="26" spans="1:25" ht="15.6" customHeight="1" x14ac:dyDescent="0.2">
      <c r="A26" s="400" t="s">
        <v>46</v>
      </c>
      <c r="B26" s="29" t="s">
        <v>5</v>
      </c>
      <c r="C26" s="141" t="str">
        <f>C25</f>
        <v>x</v>
      </c>
      <c r="D26" s="121" t="s">
        <v>50</v>
      </c>
      <c r="E26" s="133" t="s">
        <v>50</v>
      </c>
      <c r="F26" s="132" t="s">
        <v>50</v>
      </c>
      <c r="G26" s="133" t="s">
        <v>50</v>
      </c>
      <c r="H26" s="134">
        <f>H25</f>
        <v>0</v>
      </c>
      <c r="I26" s="93">
        <f t="shared" ref="I26" si="22">H26-I24+I25</f>
        <v>2</v>
      </c>
      <c r="J26" s="93">
        <f t="shared" ref="J26" si="23">I26-J24+J25</f>
        <v>4</v>
      </c>
      <c r="K26" s="93">
        <f t="shared" ref="K26" si="24">J26-K24+K25</f>
        <v>4</v>
      </c>
      <c r="L26" s="93">
        <f t="shared" ref="L26" si="25">K26-L24+L25</f>
        <v>2</v>
      </c>
      <c r="M26" s="93">
        <f t="shared" ref="M26" si="26">L26-M24+M25</f>
        <v>9</v>
      </c>
      <c r="N26" s="93">
        <f t="shared" ref="N26" si="27">M26-N24+N25</f>
        <v>7</v>
      </c>
      <c r="O26" s="93">
        <f t="shared" ref="O26" si="28">N26-O24+O25</f>
        <v>10</v>
      </c>
      <c r="P26" s="135">
        <f t="shared" ref="P26" si="29">O26-P24+P25</f>
        <v>11</v>
      </c>
      <c r="Q26" s="136" t="s">
        <v>50</v>
      </c>
      <c r="R26" s="142" t="s">
        <v>50</v>
      </c>
      <c r="S26" s="138">
        <f>P26-S24+S25</f>
        <v>11</v>
      </c>
      <c r="T26" s="139">
        <f t="shared" ref="T26" si="30">S26-T24+T25</f>
        <v>11</v>
      </c>
      <c r="U26" s="139">
        <f t="shared" ref="U26" si="31">T26-U24+U25</f>
        <v>0</v>
      </c>
      <c r="V26" s="66"/>
      <c r="W26" s="26">
        <f>MAX(C26:U26)</f>
        <v>11</v>
      </c>
      <c r="Y26" s="402">
        <f t="shared" si="0"/>
        <v>11</v>
      </c>
    </row>
    <row r="27" spans="1:25" ht="15.6" customHeight="1" x14ac:dyDescent="0.2">
      <c r="A27" s="401"/>
      <c r="B27" s="29" t="s">
        <v>6</v>
      </c>
      <c r="C27" s="143"/>
      <c r="D27" s="120"/>
      <c r="E27" s="144"/>
      <c r="F27" s="145" t="s">
        <v>50</v>
      </c>
      <c r="G27" s="144"/>
      <c r="H27" s="146" t="s">
        <v>50</v>
      </c>
      <c r="I27" s="92"/>
      <c r="J27" s="92"/>
      <c r="K27" s="92"/>
      <c r="L27" s="92"/>
      <c r="M27" s="92"/>
      <c r="N27" s="92"/>
      <c r="O27" s="147">
        <v>7.51</v>
      </c>
      <c r="P27" s="148"/>
      <c r="Q27" s="149"/>
      <c r="R27" s="150" t="s">
        <v>50</v>
      </c>
      <c r="S27" s="151"/>
      <c r="T27" s="152"/>
      <c r="U27" s="153">
        <v>8</v>
      </c>
      <c r="V27" s="67">
        <v>0.21</v>
      </c>
      <c r="W27" s="25"/>
      <c r="Y27" s="402" t="str">
        <f t="shared" si="0"/>
        <v>-</v>
      </c>
    </row>
    <row r="28" spans="1:25" ht="15.6" customHeight="1" x14ac:dyDescent="0.2">
      <c r="A28" s="401"/>
      <c r="B28" s="29" t="s">
        <v>7</v>
      </c>
      <c r="C28" s="145" t="s">
        <v>50</v>
      </c>
      <c r="D28" s="120"/>
      <c r="E28" s="144"/>
      <c r="F28" s="145" t="s">
        <v>50</v>
      </c>
      <c r="G28" s="144"/>
      <c r="H28" s="146">
        <v>7.39</v>
      </c>
      <c r="I28" s="92"/>
      <c r="J28" s="92"/>
      <c r="K28" s="92"/>
      <c r="L28" s="92"/>
      <c r="M28" s="92"/>
      <c r="N28" s="92"/>
      <c r="O28" s="147">
        <v>7.51</v>
      </c>
      <c r="P28" s="148"/>
      <c r="Q28" s="149"/>
      <c r="R28" s="154"/>
      <c r="S28" s="151"/>
      <c r="T28" s="152"/>
      <c r="U28" s="155"/>
      <c r="V28" s="66"/>
      <c r="W28" s="27"/>
      <c r="Y28" s="402" t="str">
        <f t="shared" si="0"/>
        <v>-</v>
      </c>
    </row>
    <row r="29" spans="1:25" ht="15.6" customHeight="1" thickBot="1" x14ac:dyDescent="0.25">
      <c r="A29" s="62">
        <v>156</v>
      </c>
      <c r="B29" s="35" t="s">
        <v>9</v>
      </c>
      <c r="C29" s="204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0"/>
      <c r="S29" s="200"/>
      <c r="T29" s="200"/>
      <c r="U29" s="201"/>
      <c r="V29" s="68"/>
      <c r="W29" s="28"/>
      <c r="Y29" s="402" t="str">
        <f t="shared" si="0"/>
        <v>-</v>
      </c>
    </row>
    <row r="30" spans="1:25" ht="15.6" customHeight="1" x14ac:dyDescent="0.2">
      <c r="A30" s="60"/>
      <c r="B30" s="30" t="s">
        <v>3</v>
      </c>
      <c r="C30" s="130"/>
      <c r="D30" s="82" t="s">
        <v>50</v>
      </c>
      <c r="E30" s="116" t="s">
        <v>50</v>
      </c>
      <c r="F30" s="118" t="s">
        <v>50</v>
      </c>
      <c r="G30" s="116" t="s">
        <v>50</v>
      </c>
      <c r="H30" s="75" t="s">
        <v>50</v>
      </c>
      <c r="I30" s="76">
        <v>0</v>
      </c>
      <c r="J30" s="76">
        <v>0</v>
      </c>
      <c r="K30" s="76">
        <v>0</v>
      </c>
      <c r="L30" s="76">
        <v>0</v>
      </c>
      <c r="M30" s="76">
        <v>5</v>
      </c>
      <c r="N30" s="76">
        <v>1</v>
      </c>
      <c r="O30" s="76">
        <v>3</v>
      </c>
      <c r="P30" s="79">
        <v>0</v>
      </c>
      <c r="Q30" s="100">
        <v>2</v>
      </c>
      <c r="R30" s="131">
        <v>1</v>
      </c>
      <c r="S30" s="80" t="s">
        <v>50</v>
      </c>
      <c r="T30" s="97" t="s">
        <v>50</v>
      </c>
      <c r="U30" s="81" t="s">
        <v>50</v>
      </c>
      <c r="V30" s="64" t="s">
        <v>8</v>
      </c>
      <c r="W30" s="24"/>
      <c r="Y30" s="402" t="str">
        <f t="shared" si="0"/>
        <v>-</v>
      </c>
    </row>
    <row r="31" spans="1:25" ht="15.6" customHeight="1" x14ac:dyDescent="0.2">
      <c r="A31" s="61">
        <v>8.41</v>
      </c>
      <c r="B31" s="31" t="s">
        <v>4</v>
      </c>
      <c r="C31" s="132" t="s">
        <v>50</v>
      </c>
      <c r="D31" s="121" t="s">
        <v>50</v>
      </c>
      <c r="E31" s="133" t="s">
        <v>50</v>
      </c>
      <c r="F31" s="132" t="s">
        <v>50</v>
      </c>
      <c r="G31" s="133" t="s">
        <v>50</v>
      </c>
      <c r="H31" s="134">
        <v>0</v>
      </c>
      <c r="I31" s="93">
        <v>3</v>
      </c>
      <c r="J31" s="93">
        <v>2</v>
      </c>
      <c r="K31" s="93">
        <v>2</v>
      </c>
      <c r="L31" s="93">
        <v>1</v>
      </c>
      <c r="M31" s="93">
        <v>3</v>
      </c>
      <c r="N31" s="93">
        <v>1</v>
      </c>
      <c r="O31" s="93">
        <v>0</v>
      </c>
      <c r="P31" s="135">
        <v>0</v>
      </c>
      <c r="Q31" s="136">
        <v>0</v>
      </c>
      <c r="R31" s="137"/>
      <c r="S31" s="138" t="s">
        <v>50</v>
      </c>
      <c r="T31" s="139" t="s">
        <v>50</v>
      </c>
      <c r="U31" s="140"/>
      <c r="V31" s="65">
        <f>SUM(C31:U31)</f>
        <v>12</v>
      </c>
      <c r="W31" s="25"/>
      <c r="Y31" s="402" t="str">
        <f t="shared" si="0"/>
        <v>-</v>
      </c>
    </row>
    <row r="32" spans="1:25" ht="15.6" customHeight="1" x14ac:dyDescent="0.2">
      <c r="A32" s="400" t="s">
        <v>45</v>
      </c>
      <c r="B32" s="29" t="s">
        <v>5</v>
      </c>
      <c r="C32" s="141" t="str">
        <f>C31</f>
        <v>x</v>
      </c>
      <c r="D32" s="121" t="s">
        <v>50</v>
      </c>
      <c r="E32" s="133" t="s">
        <v>50</v>
      </c>
      <c r="F32" s="132" t="s">
        <v>50</v>
      </c>
      <c r="G32" s="133" t="s">
        <v>50</v>
      </c>
      <c r="H32" s="134">
        <f>H31</f>
        <v>0</v>
      </c>
      <c r="I32" s="93">
        <f t="shared" ref="I32" si="32">H32-I30+I31</f>
        <v>3</v>
      </c>
      <c r="J32" s="93">
        <f t="shared" ref="J32" si="33">I32-J30+J31</f>
        <v>5</v>
      </c>
      <c r="K32" s="93">
        <f t="shared" ref="K32" si="34">J32-K30+K31</f>
        <v>7</v>
      </c>
      <c r="L32" s="93">
        <f t="shared" ref="L32" si="35">K32-L30+L31</f>
        <v>8</v>
      </c>
      <c r="M32" s="93">
        <f t="shared" ref="M32" si="36">L32-M30+M31</f>
        <v>6</v>
      </c>
      <c r="N32" s="93">
        <f t="shared" ref="N32" si="37">M32-N30+N31</f>
        <v>6</v>
      </c>
      <c r="O32" s="93">
        <f t="shared" ref="O32" si="38">N32-O30+O31</f>
        <v>3</v>
      </c>
      <c r="P32" s="135">
        <f t="shared" ref="P32" si="39">O32-P30+P31</f>
        <v>3</v>
      </c>
      <c r="Q32" s="136">
        <f t="shared" ref="Q32" si="40">P32-Q30+Q31</f>
        <v>1</v>
      </c>
      <c r="R32" s="142">
        <f t="shared" ref="R32" si="41">Q32-R30+R31</f>
        <v>0</v>
      </c>
      <c r="S32" s="138" t="s">
        <v>50</v>
      </c>
      <c r="T32" s="139" t="s">
        <v>50</v>
      </c>
      <c r="U32" s="139" t="s">
        <v>50</v>
      </c>
      <c r="V32" s="66"/>
      <c r="W32" s="26">
        <f>MAX(C32:U32)</f>
        <v>8</v>
      </c>
      <c r="Y32" s="402">
        <f t="shared" si="0"/>
        <v>0</v>
      </c>
    </row>
    <row r="33" spans="1:25" ht="15.6" customHeight="1" x14ac:dyDescent="0.2">
      <c r="A33" s="401"/>
      <c r="B33" s="29" t="s">
        <v>6</v>
      </c>
      <c r="C33" s="143"/>
      <c r="D33" s="120"/>
      <c r="E33" s="144"/>
      <c r="F33" s="145" t="s">
        <v>50</v>
      </c>
      <c r="G33" s="144"/>
      <c r="H33" s="146" t="s">
        <v>50</v>
      </c>
      <c r="I33" s="92"/>
      <c r="J33" s="92"/>
      <c r="K33" s="92"/>
      <c r="L33" s="92"/>
      <c r="M33" s="92"/>
      <c r="N33" s="92"/>
      <c r="O33" s="147">
        <v>8.52</v>
      </c>
      <c r="P33" s="148"/>
      <c r="Q33" s="149"/>
      <c r="R33" s="150">
        <v>8.58</v>
      </c>
      <c r="S33" s="151"/>
      <c r="T33" s="152"/>
      <c r="U33" s="153" t="s">
        <v>50</v>
      </c>
      <c r="V33" s="67">
        <v>0.17</v>
      </c>
      <c r="W33" s="25"/>
      <c r="Y33" s="402" t="str">
        <f t="shared" si="0"/>
        <v>-</v>
      </c>
    </row>
    <row r="34" spans="1:25" ht="15.6" customHeight="1" x14ac:dyDescent="0.2">
      <c r="A34" s="401"/>
      <c r="B34" s="29" t="s">
        <v>7</v>
      </c>
      <c r="C34" s="145" t="s">
        <v>50</v>
      </c>
      <c r="D34" s="120"/>
      <c r="E34" s="144"/>
      <c r="F34" s="145" t="s">
        <v>50</v>
      </c>
      <c r="G34" s="144"/>
      <c r="H34" s="146">
        <v>8.41</v>
      </c>
      <c r="I34" s="92"/>
      <c r="J34" s="92"/>
      <c r="K34" s="92"/>
      <c r="L34" s="92"/>
      <c r="M34" s="92"/>
      <c r="N34" s="92"/>
      <c r="O34" s="147">
        <v>8.52</v>
      </c>
      <c r="P34" s="148"/>
      <c r="Q34" s="149"/>
      <c r="R34" s="154"/>
      <c r="S34" s="151"/>
      <c r="T34" s="152"/>
      <c r="U34" s="155"/>
      <c r="V34" s="66"/>
      <c r="W34" s="27"/>
      <c r="Y34" s="402" t="str">
        <f t="shared" si="0"/>
        <v>-</v>
      </c>
    </row>
    <row r="35" spans="1:25" ht="15.6" customHeight="1" thickBot="1" x14ac:dyDescent="0.25">
      <c r="A35" s="62">
        <v>156</v>
      </c>
      <c r="B35" s="35" t="s">
        <v>9</v>
      </c>
      <c r="C35" s="156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8"/>
      <c r="S35" s="158"/>
      <c r="T35" s="158"/>
      <c r="U35" s="159"/>
      <c r="V35" s="68"/>
      <c r="W35" s="28"/>
      <c r="Y35" s="402" t="str">
        <f t="shared" si="0"/>
        <v>-</v>
      </c>
    </row>
    <row r="36" spans="1:25" ht="15.6" customHeight="1" x14ac:dyDescent="0.2">
      <c r="A36" s="60"/>
      <c r="B36" s="30" t="s">
        <v>3</v>
      </c>
      <c r="C36" s="130"/>
      <c r="D36" s="82" t="s">
        <v>50</v>
      </c>
      <c r="E36" s="116" t="s">
        <v>50</v>
      </c>
      <c r="F36" s="118" t="s">
        <v>50</v>
      </c>
      <c r="G36" s="116" t="s">
        <v>50</v>
      </c>
      <c r="H36" s="75" t="s">
        <v>50</v>
      </c>
      <c r="I36" s="76">
        <v>0</v>
      </c>
      <c r="J36" s="76">
        <v>0</v>
      </c>
      <c r="K36" s="76">
        <v>0</v>
      </c>
      <c r="L36" s="76">
        <v>1</v>
      </c>
      <c r="M36" s="76">
        <v>2</v>
      </c>
      <c r="N36" s="76">
        <v>0</v>
      </c>
      <c r="O36" s="76">
        <v>0</v>
      </c>
      <c r="P36" s="79">
        <v>0</v>
      </c>
      <c r="Q36" s="100">
        <v>3</v>
      </c>
      <c r="R36" s="131">
        <v>5</v>
      </c>
      <c r="S36" s="80" t="s">
        <v>50</v>
      </c>
      <c r="T36" s="97" t="s">
        <v>50</v>
      </c>
      <c r="U36" s="81" t="s">
        <v>50</v>
      </c>
      <c r="V36" s="64" t="s">
        <v>8</v>
      </c>
      <c r="W36" s="24"/>
      <c r="Y36" s="402" t="str">
        <f t="shared" si="0"/>
        <v>-</v>
      </c>
    </row>
    <row r="37" spans="1:25" ht="15.6" customHeight="1" x14ac:dyDescent="0.2">
      <c r="A37" s="61">
        <v>9.35</v>
      </c>
      <c r="B37" s="31" t="s">
        <v>4</v>
      </c>
      <c r="C37" s="132" t="s">
        <v>50</v>
      </c>
      <c r="D37" s="121" t="s">
        <v>50</v>
      </c>
      <c r="E37" s="133" t="s">
        <v>50</v>
      </c>
      <c r="F37" s="132" t="s">
        <v>50</v>
      </c>
      <c r="G37" s="133" t="s">
        <v>50</v>
      </c>
      <c r="H37" s="134">
        <v>1</v>
      </c>
      <c r="I37" s="93">
        <v>0</v>
      </c>
      <c r="J37" s="93">
        <v>2</v>
      </c>
      <c r="K37" s="93">
        <v>1</v>
      </c>
      <c r="L37" s="93">
        <v>0</v>
      </c>
      <c r="M37" s="93">
        <v>3</v>
      </c>
      <c r="N37" s="93">
        <v>4</v>
      </c>
      <c r="O37" s="93">
        <v>0</v>
      </c>
      <c r="P37" s="135">
        <v>0</v>
      </c>
      <c r="Q37" s="136">
        <v>0</v>
      </c>
      <c r="R37" s="137"/>
      <c r="S37" s="138" t="s">
        <v>50</v>
      </c>
      <c r="T37" s="139" t="s">
        <v>50</v>
      </c>
      <c r="U37" s="140"/>
      <c r="V37" s="65">
        <f>SUM(C37:U37)</f>
        <v>11</v>
      </c>
      <c r="W37" s="25"/>
      <c r="Y37" s="402" t="str">
        <f t="shared" si="0"/>
        <v>-</v>
      </c>
    </row>
    <row r="38" spans="1:25" ht="15.6" customHeight="1" x14ac:dyDescent="0.2">
      <c r="A38" s="400" t="s">
        <v>45</v>
      </c>
      <c r="B38" s="29" t="s">
        <v>5</v>
      </c>
      <c r="C38" s="141" t="str">
        <f>C37</f>
        <v>x</v>
      </c>
      <c r="D38" s="121" t="s">
        <v>50</v>
      </c>
      <c r="E38" s="133" t="s">
        <v>50</v>
      </c>
      <c r="F38" s="132" t="s">
        <v>50</v>
      </c>
      <c r="G38" s="133" t="s">
        <v>50</v>
      </c>
      <c r="H38" s="134">
        <f>H37</f>
        <v>1</v>
      </c>
      <c r="I38" s="93">
        <f t="shared" ref="I38" si="42">H38-I36+I37</f>
        <v>1</v>
      </c>
      <c r="J38" s="93">
        <f t="shared" ref="J38" si="43">I38-J36+J37</f>
        <v>3</v>
      </c>
      <c r="K38" s="93">
        <f t="shared" ref="K38" si="44">J38-K36+K37</f>
        <v>4</v>
      </c>
      <c r="L38" s="93">
        <f t="shared" ref="L38" si="45">K38-L36+L37</f>
        <v>3</v>
      </c>
      <c r="M38" s="93">
        <f t="shared" ref="M38" si="46">L38-M36+M37</f>
        <v>4</v>
      </c>
      <c r="N38" s="93">
        <f t="shared" ref="N38" si="47">M38-N36+N37</f>
        <v>8</v>
      </c>
      <c r="O38" s="93">
        <f t="shared" ref="O38" si="48">N38-O36+O37</f>
        <v>8</v>
      </c>
      <c r="P38" s="135">
        <f t="shared" ref="P38" si="49">O38-P36+P37</f>
        <v>8</v>
      </c>
      <c r="Q38" s="136">
        <f t="shared" ref="Q38" si="50">P38-Q36+Q37</f>
        <v>5</v>
      </c>
      <c r="R38" s="142">
        <f t="shared" ref="R38" si="51">Q38-R36+R37</f>
        <v>0</v>
      </c>
      <c r="S38" s="138" t="s">
        <v>50</v>
      </c>
      <c r="T38" s="139" t="s">
        <v>50</v>
      </c>
      <c r="U38" s="139" t="s">
        <v>50</v>
      </c>
      <c r="V38" s="66"/>
      <c r="W38" s="26">
        <f>MAX(C38:U38)</f>
        <v>8</v>
      </c>
      <c r="Y38" s="402">
        <f t="shared" si="0"/>
        <v>0</v>
      </c>
    </row>
    <row r="39" spans="1:25" ht="15.6" customHeight="1" x14ac:dyDescent="0.2">
      <c r="A39" s="401"/>
      <c r="B39" s="29" t="s">
        <v>6</v>
      </c>
      <c r="C39" s="143"/>
      <c r="D39" s="120"/>
      <c r="E39" s="144"/>
      <c r="F39" s="145" t="s">
        <v>50</v>
      </c>
      <c r="G39" s="144"/>
      <c r="H39" s="146" t="s">
        <v>50</v>
      </c>
      <c r="I39" s="92"/>
      <c r="J39" s="92"/>
      <c r="K39" s="92"/>
      <c r="L39" s="92"/>
      <c r="M39" s="92"/>
      <c r="N39" s="92"/>
      <c r="O39" s="147">
        <v>9.4600000000000009</v>
      </c>
      <c r="P39" s="148"/>
      <c r="Q39" s="149"/>
      <c r="R39" s="150">
        <v>9.51</v>
      </c>
      <c r="S39" s="151"/>
      <c r="T39" s="152"/>
      <c r="U39" s="153" t="s">
        <v>50</v>
      </c>
      <c r="V39" s="67">
        <v>0.16</v>
      </c>
      <c r="W39" s="25"/>
      <c r="Y39" s="402" t="str">
        <f t="shared" si="0"/>
        <v>-</v>
      </c>
    </row>
    <row r="40" spans="1:25" ht="15.6" customHeight="1" x14ac:dyDescent="0.2">
      <c r="A40" s="401"/>
      <c r="B40" s="29" t="s">
        <v>7</v>
      </c>
      <c r="C40" s="145" t="s">
        <v>50</v>
      </c>
      <c r="D40" s="120"/>
      <c r="E40" s="144"/>
      <c r="F40" s="145" t="s">
        <v>50</v>
      </c>
      <c r="G40" s="144"/>
      <c r="H40" s="146">
        <v>9.35</v>
      </c>
      <c r="I40" s="92"/>
      <c r="J40" s="92"/>
      <c r="K40" s="92"/>
      <c r="L40" s="92"/>
      <c r="M40" s="92"/>
      <c r="N40" s="92"/>
      <c r="O40" s="147">
        <v>9.4600000000000009</v>
      </c>
      <c r="P40" s="148"/>
      <c r="Q40" s="149"/>
      <c r="R40" s="154" t="s">
        <v>8</v>
      </c>
      <c r="S40" s="151"/>
      <c r="T40" s="152"/>
      <c r="U40" s="155"/>
      <c r="V40" s="66"/>
      <c r="W40" s="27"/>
      <c r="Y40" s="402" t="str">
        <f t="shared" si="0"/>
        <v>-</v>
      </c>
    </row>
    <row r="41" spans="1:25" ht="15.6" customHeight="1" thickBot="1" x14ac:dyDescent="0.25">
      <c r="A41" s="62">
        <v>156</v>
      </c>
      <c r="B41" s="35" t="s">
        <v>9</v>
      </c>
      <c r="C41" s="156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8"/>
      <c r="S41" s="158"/>
      <c r="T41" s="158"/>
      <c r="U41" s="159"/>
      <c r="V41" s="68"/>
      <c r="W41" s="28"/>
      <c r="Y41" s="402" t="str">
        <f t="shared" si="0"/>
        <v>-</v>
      </c>
    </row>
    <row r="42" spans="1:25" ht="15.6" customHeight="1" x14ac:dyDescent="0.2">
      <c r="A42" s="60"/>
      <c r="B42" s="30" t="s">
        <v>3</v>
      </c>
      <c r="C42" s="130"/>
      <c r="D42" s="82" t="s">
        <v>50</v>
      </c>
      <c r="E42" s="116" t="s">
        <v>50</v>
      </c>
      <c r="F42" s="118" t="s">
        <v>50</v>
      </c>
      <c r="G42" s="116" t="s">
        <v>50</v>
      </c>
      <c r="H42" s="75" t="s">
        <v>50</v>
      </c>
      <c r="I42" s="76">
        <v>0</v>
      </c>
      <c r="J42" s="76">
        <v>0</v>
      </c>
      <c r="K42" s="76">
        <v>0</v>
      </c>
      <c r="L42" s="76">
        <v>1</v>
      </c>
      <c r="M42" s="76">
        <v>3</v>
      </c>
      <c r="N42" s="76">
        <v>3</v>
      </c>
      <c r="O42" s="76">
        <v>3</v>
      </c>
      <c r="P42" s="79">
        <v>2</v>
      </c>
      <c r="Q42" s="100">
        <v>3</v>
      </c>
      <c r="R42" s="131">
        <v>2</v>
      </c>
      <c r="S42" s="80" t="s">
        <v>50</v>
      </c>
      <c r="T42" s="97" t="s">
        <v>50</v>
      </c>
      <c r="U42" s="81" t="s">
        <v>50</v>
      </c>
      <c r="V42" s="64" t="s">
        <v>8</v>
      </c>
      <c r="W42" s="24"/>
      <c r="Y42" s="402" t="str">
        <f t="shared" si="0"/>
        <v>-</v>
      </c>
    </row>
    <row r="43" spans="1:25" ht="15.6" customHeight="1" x14ac:dyDescent="0.2">
      <c r="A43" s="61">
        <v>10.050000000000001</v>
      </c>
      <c r="B43" s="31" t="s">
        <v>4</v>
      </c>
      <c r="C43" s="132" t="s">
        <v>50</v>
      </c>
      <c r="D43" s="121" t="s">
        <v>50</v>
      </c>
      <c r="E43" s="133" t="s">
        <v>50</v>
      </c>
      <c r="F43" s="132" t="s">
        <v>50</v>
      </c>
      <c r="G43" s="133" t="s">
        <v>50</v>
      </c>
      <c r="H43" s="134">
        <v>0</v>
      </c>
      <c r="I43" s="93">
        <v>0</v>
      </c>
      <c r="J43" s="93">
        <v>3</v>
      </c>
      <c r="K43" s="93">
        <v>2</v>
      </c>
      <c r="L43" s="93">
        <v>5</v>
      </c>
      <c r="M43" s="93">
        <v>3</v>
      </c>
      <c r="N43" s="93">
        <v>2</v>
      </c>
      <c r="O43" s="93">
        <v>2</v>
      </c>
      <c r="P43" s="135">
        <v>0</v>
      </c>
      <c r="Q43" s="136">
        <v>0</v>
      </c>
      <c r="R43" s="137"/>
      <c r="S43" s="138" t="s">
        <v>50</v>
      </c>
      <c r="T43" s="139" t="s">
        <v>50</v>
      </c>
      <c r="U43" s="140"/>
      <c r="V43" s="65">
        <f>SUM(C43:U43)</f>
        <v>17</v>
      </c>
      <c r="W43" s="25"/>
      <c r="Y43" s="402" t="str">
        <f t="shared" si="0"/>
        <v>-</v>
      </c>
    </row>
    <row r="44" spans="1:25" ht="15.6" customHeight="1" x14ac:dyDescent="0.2">
      <c r="A44" s="400" t="s">
        <v>45</v>
      </c>
      <c r="B44" s="29" t="s">
        <v>5</v>
      </c>
      <c r="C44" s="141" t="str">
        <f>C43</f>
        <v>x</v>
      </c>
      <c r="D44" s="121" t="s">
        <v>50</v>
      </c>
      <c r="E44" s="133" t="s">
        <v>50</v>
      </c>
      <c r="F44" s="132" t="s">
        <v>50</v>
      </c>
      <c r="G44" s="133" t="s">
        <v>50</v>
      </c>
      <c r="H44" s="134">
        <f>H43</f>
        <v>0</v>
      </c>
      <c r="I44" s="93">
        <f t="shared" ref="I44" si="52">H44-I42+I43</f>
        <v>0</v>
      </c>
      <c r="J44" s="93">
        <f t="shared" ref="J44" si="53">I44-J42+J43</f>
        <v>3</v>
      </c>
      <c r="K44" s="93">
        <f t="shared" ref="K44" si="54">J44-K42+K43</f>
        <v>5</v>
      </c>
      <c r="L44" s="93">
        <f t="shared" ref="L44" si="55">K44-L42+L43</f>
        <v>9</v>
      </c>
      <c r="M44" s="93">
        <f t="shared" ref="M44" si="56">L44-M42+M43</f>
        <v>9</v>
      </c>
      <c r="N44" s="93">
        <f t="shared" ref="N44" si="57">M44-N42+N43</f>
        <v>8</v>
      </c>
      <c r="O44" s="93">
        <f t="shared" ref="O44" si="58">N44-O42+O43</f>
        <v>7</v>
      </c>
      <c r="P44" s="135">
        <f t="shared" ref="P44" si="59">O44-P42+P43</f>
        <v>5</v>
      </c>
      <c r="Q44" s="136">
        <f t="shared" ref="Q44" si="60">P44-Q42+Q43</f>
        <v>2</v>
      </c>
      <c r="R44" s="142">
        <f t="shared" ref="R44" si="61">Q44-R42+R43</f>
        <v>0</v>
      </c>
      <c r="S44" s="138" t="s">
        <v>50</v>
      </c>
      <c r="T44" s="139" t="s">
        <v>50</v>
      </c>
      <c r="U44" s="139" t="s">
        <v>50</v>
      </c>
      <c r="V44" s="66"/>
      <c r="W44" s="26">
        <f>MAX(C44:U44)</f>
        <v>9</v>
      </c>
      <c r="Y44" s="402">
        <f t="shared" si="0"/>
        <v>0</v>
      </c>
    </row>
    <row r="45" spans="1:25" ht="15.6" customHeight="1" x14ac:dyDescent="0.2">
      <c r="A45" s="401"/>
      <c r="B45" s="29" t="s">
        <v>6</v>
      </c>
      <c r="C45" s="143"/>
      <c r="D45" s="120"/>
      <c r="E45" s="144"/>
      <c r="F45" s="145" t="s">
        <v>50</v>
      </c>
      <c r="G45" s="144"/>
      <c r="H45" s="146" t="s">
        <v>50</v>
      </c>
      <c r="I45" s="92"/>
      <c r="J45" s="92"/>
      <c r="K45" s="92"/>
      <c r="L45" s="92"/>
      <c r="M45" s="92"/>
      <c r="N45" s="92"/>
      <c r="O45" s="147">
        <v>10.17</v>
      </c>
      <c r="P45" s="148"/>
      <c r="Q45" s="149"/>
      <c r="R45" s="150">
        <v>10.220000000000001</v>
      </c>
      <c r="S45" s="151"/>
      <c r="T45" s="152"/>
      <c r="U45" s="153" t="s">
        <v>50</v>
      </c>
      <c r="V45" s="67">
        <v>0.17</v>
      </c>
      <c r="W45" s="25"/>
      <c r="Y45" s="402" t="str">
        <f t="shared" si="0"/>
        <v>-</v>
      </c>
    </row>
    <row r="46" spans="1:25" ht="15.6" customHeight="1" x14ac:dyDescent="0.2">
      <c r="A46" s="401"/>
      <c r="B46" s="29" t="s">
        <v>7</v>
      </c>
      <c r="C46" s="145" t="s">
        <v>50</v>
      </c>
      <c r="D46" s="120"/>
      <c r="E46" s="144"/>
      <c r="F46" s="145" t="s">
        <v>50</v>
      </c>
      <c r="G46" s="144"/>
      <c r="H46" s="146">
        <v>10.050000000000001</v>
      </c>
      <c r="I46" s="92"/>
      <c r="J46" s="92"/>
      <c r="K46" s="92"/>
      <c r="L46" s="92"/>
      <c r="M46" s="92"/>
      <c r="N46" s="92"/>
      <c r="O46" s="147">
        <v>10.17</v>
      </c>
      <c r="P46" s="148"/>
      <c r="Q46" s="149"/>
      <c r="R46" s="154"/>
      <c r="S46" s="151"/>
      <c r="T46" s="152"/>
      <c r="U46" s="155"/>
      <c r="V46" s="66"/>
      <c r="W46" s="27"/>
      <c r="Y46" s="402" t="str">
        <f t="shared" si="0"/>
        <v>-</v>
      </c>
    </row>
    <row r="47" spans="1:25" ht="15.6" customHeight="1" thickBot="1" x14ac:dyDescent="0.25">
      <c r="A47" s="62">
        <v>156</v>
      </c>
      <c r="B47" s="35" t="s">
        <v>9</v>
      </c>
      <c r="C47" s="156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8"/>
      <c r="S47" s="158"/>
      <c r="T47" s="158"/>
      <c r="U47" s="159"/>
      <c r="V47" s="68"/>
      <c r="W47" s="28"/>
      <c r="Y47" s="402" t="str">
        <f t="shared" si="0"/>
        <v>-</v>
      </c>
    </row>
    <row r="48" spans="1:25" ht="15.6" customHeight="1" x14ac:dyDescent="0.2">
      <c r="A48" s="60"/>
      <c r="B48" s="30" t="s">
        <v>3</v>
      </c>
      <c r="C48" s="130"/>
      <c r="D48" s="82">
        <v>0</v>
      </c>
      <c r="E48" s="116">
        <v>0</v>
      </c>
      <c r="F48" s="118">
        <v>0</v>
      </c>
      <c r="G48" s="116">
        <v>0</v>
      </c>
      <c r="H48" s="75">
        <v>0</v>
      </c>
      <c r="I48" s="76">
        <v>2</v>
      </c>
      <c r="J48" s="76">
        <v>0</v>
      </c>
      <c r="K48" s="76">
        <v>1</v>
      </c>
      <c r="L48" s="76">
        <v>4</v>
      </c>
      <c r="M48" s="76">
        <v>1</v>
      </c>
      <c r="N48" s="76">
        <v>3</v>
      </c>
      <c r="O48" s="76">
        <v>6</v>
      </c>
      <c r="P48" s="79">
        <v>1</v>
      </c>
      <c r="Q48" s="100" t="s">
        <v>50</v>
      </c>
      <c r="R48" s="131" t="s">
        <v>50</v>
      </c>
      <c r="S48" s="80">
        <v>6</v>
      </c>
      <c r="T48" s="97">
        <v>0</v>
      </c>
      <c r="U48" s="81">
        <v>13</v>
      </c>
      <c r="V48" s="64" t="s">
        <v>8</v>
      </c>
      <c r="W48" s="24"/>
      <c r="Y48" s="402" t="str">
        <f t="shared" si="0"/>
        <v>-</v>
      </c>
    </row>
    <row r="49" spans="1:25" ht="15.6" customHeight="1" x14ac:dyDescent="0.2">
      <c r="A49" s="61">
        <v>13.04</v>
      </c>
      <c r="B49" s="31" t="s">
        <v>4</v>
      </c>
      <c r="C49" s="132">
        <v>3</v>
      </c>
      <c r="D49" s="121">
        <v>0</v>
      </c>
      <c r="E49" s="133">
        <v>0</v>
      </c>
      <c r="F49" s="132">
        <v>1</v>
      </c>
      <c r="G49" s="133">
        <v>0</v>
      </c>
      <c r="H49" s="134">
        <v>1</v>
      </c>
      <c r="I49" s="93">
        <v>2</v>
      </c>
      <c r="J49" s="93">
        <v>13</v>
      </c>
      <c r="K49" s="93">
        <v>3</v>
      </c>
      <c r="L49" s="93">
        <v>2</v>
      </c>
      <c r="M49" s="93">
        <v>1</v>
      </c>
      <c r="N49" s="93">
        <v>9</v>
      </c>
      <c r="O49" s="93">
        <v>0</v>
      </c>
      <c r="P49" s="135">
        <v>1</v>
      </c>
      <c r="Q49" s="136" t="s">
        <v>50</v>
      </c>
      <c r="R49" s="137"/>
      <c r="S49" s="138">
        <v>1</v>
      </c>
      <c r="T49" s="139">
        <v>0</v>
      </c>
      <c r="U49" s="140"/>
      <c r="V49" s="65">
        <f>SUM(C49:U49)</f>
        <v>37</v>
      </c>
      <c r="W49" s="25"/>
      <c r="Y49" s="402" t="str">
        <f t="shared" si="0"/>
        <v>-</v>
      </c>
    </row>
    <row r="50" spans="1:25" ht="15.6" customHeight="1" x14ac:dyDescent="0.2">
      <c r="A50" s="400" t="s">
        <v>47</v>
      </c>
      <c r="B50" s="29" t="s">
        <v>5</v>
      </c>
      <c r="C50" s="141">
        <f>C49</f>
        <v>3</v>
      </c>
      <c r="D50" s="121">
        <f>C50-D48+D49</f>
        <v>3</v>
      </c>
      <c r="E50" s="133">
        <f t="shared" ref="E50" si="62">D50-E48+E49</f>
        <v>3</v>
      </c>
      <c r="F50" s="132">
        <f t="shared" ref="F50" si="63">E50-F48+F49</f>
        <v>4</v>
      </c>
      <c r="G50" s="133">
        <f t="shared" ref="G50" si="64">F50-G48+G49</f>
        <v>4</v>
      </c>
      <c r="H50" s="134">
        <f t="shared" ref="H50" si="65">G50-H48+H49</f>
        <v>5</v>
      </c>
      <c r="I50" s="93">
        <f t="shared" ref="I50" si="66">H50-I48+I49</f>
        <v>5</v>
      </c>
      <c r="J50" s="93">
        <f t="shared" ref="J50" si="67">I50-J48+J49</f>
        <v>18</v>
      </c>
      <c r="K50" s="93">
        <f t="shared" ref="K50" si="68">J50-K48+K49</f>
        <v>20</v>
      </c>
      <c r="L50" s="93">
        <f t="shared" ref="L50" si="69">K50-L48+L49</f>
        <v>18</v>
      </c>
      <c r="M50" s="93">
        <f t="shared" ref="M50" si="70">L50-M48+M49</f>
        <v>18</v>
      </c>
      <c r="N50" s="93">
        <f t="shared" ref="N50" si="71">M50-N48+N49</f>
        <v>24</v>
      </c>
      <c r="O50" s="93">
        <f t="shared" ref="O50" si="72">N50-O48+O49</f>
        <v>18</v>
      </c>
      <c r="P50" s="135">
        <f t="shared" ref="P50" si="73">O50-P48+P49</f>
        <v>18</v>
      </c>
      <c r="Q50" s="136" t="s">
        <v>50</v>
      </c>
      <c r="R50" s="142" t="s">
        <v>50</v>
      </c>
      <c r="S50" s="138">
        <f>P50-S48+S49</f>
        <v>13</v>
      </c>
      <c r="T50" s="139">
        <f t="shared" ref="T50" si="74">S50-T48+T49</f>
        <v>13</v>
      </c>
      <c r="U50" s="139">
        <f t="shared" ref="U50" si="75">T50-U48+U49</f>
        <v>0</v>
      </c>
      <c r="V50" s="66"/>
      <c r="W50" s="26">
        <f>MAX(C50:U50)</f>
        <v>24</v>
      </c>
      <c r="Y50" s="402">
        <f t="shared" si="0"/>
        <v>17</v>
      </c>
    </row>
    <row r="51" spans="1:25" ht="15.6" customHeight="1" x14ac:dyDescent="0.2">
      <c r="A51" s="401"/>
      <c r="B51" s="29" t="s">
        <v>6</v>
      </c>
      <c r="C51" s="143"/>
      <c r="D51" s="120"/>
      <c r="E51" s="144"/>
      <c r="F51" s="145">
        <v>13.1</v>
      </c>
      <c r="G51" s="144"/>
      <c r="H51" s="146">
        <v>13.14</v>
      </c>
      <c r="I51" s="92"/>
      <c r="J51" s="92"/>
      <c r="K51" s="92"/>
      <c r="L51" s="92"/>
      <c r="M51" s="92"/>
      <c r="N51" s="92"/>
      <c r="O51" s="147">
        <v>13.26</v>
      </c>
      <c r="P51" s="148"/>
      <c r="Q51" s="149"/>
      <c r="R51" s="150" t="s">
        <v>50</v>
      </c>
      <c r="S51" s="151"/>
      <c r="T51" s="152"/>
      <c r="U51" s="153">
        <v>13.33</v>
      </c>
      <c r="V51" s="67">
        <v>0.28999999999999998</v>
      </c>
      <c r="W51" s="25"/>
      <c r="Y51" s="402" t="str">
        <f t="shared" si="0"/>
        <v>-</v>
      </c>
    </row>
    <row r="52" spans="1:25" ht="15.6" customHeight="1" x14ac:dyDescent="0.2">
      <c r="A52" s="401"/>
      <c r="B52" s="29" t="s">
        <v>7</v>
      </c>
      <c r="C52" s="145">
        <v>13.04</v>
      </c>
      <c r="D52" s="120"/>
      <c r="E52" s="144"/>
      <c r="F52" s="145">
        <v>13.1</v>
      </c>
      <c r="G52" s="144"/>
      <c r="H52" s="146">
        <v>13.14</v>
      </c>
      <c r="I52" s="92"/>
      <c r="J52" s="92"/>
      <c r="K52" s="92"/>
      <c r="L52" s="92"/>
      <c r="M52" s="92"/>
      <c r="N52" s="92"/>
      <c r="O52" s="147">
        <v>13.26</v>
      </c>
      <c r="P52" s="148"/>
      <c r="Q52" s="149"/>
      <c r="R52" s="154"/>
      <c r="S52" s="151"/>
      <c r="T52" s="152"/>
      <c r="U52" s="155"/>
      <c r="V52" s="66"/>
      <c r="W52" s="27"/>
      <c r="Y52" s="402" t="str">
        <f t="shared" si="0"/>
        <v>-</v>
      </c>
    </row>
    <row r="53" spans="1:25" ht="15.6" customHeight="1" thickBot="1" x14ac:dyDescent="0.25">
      <c r="A53" s="62">
        <v>198</v>
      </c>
      <c r="B53" s="35" t="s">
        <v>9</v>
      </c>
      <c r="C53" s="204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0"/>
      <c r="S53" s="200"/>
      <c r="T53" s="200"/>
      <c r="U53" s="201"/>
      <c r="V53" s="68"/>
      <c r="W53" s="28"/>
      <c r="Y53" s="402" t="str">
        <f t="shared" si="0"/>
        <v>-</v>
      </c>
    </row>
    <row r="54" spans="1:25" ht="15.6" customHeight="1" x14ac:dyDescent="0.2">
      <c r="A54" s="60"/>
      <c r="B54" s="30" t="s">
        <v>3</v>
      </c>
      <c r="C54" s="130"/>
      <c r="D54" s="82" t="s">
        <v>50</v>
      </c>
      <c r="E54" s="116" t="s">
        <v>50</v>
      </c>
      <c r="F54" s="118" t="s">
        <v>50</v>
      </c>
      <c r="G54" s="116" t="s">
        <v>50</v>
      </c>
      <c r="H54" s="75" t="s">
        <v>50</v>
      </c>
      <c r="I54" s="76">
        <v>0</v>
      </c>
      <c r="J54" s="76">
        <v>0</v>
      </c>
      <c r="K54" s="76">
        <v>0</v>
      </c>
      <c r="L54" s="76">
        <v>0</v>
      </c>
      <c r="M54" s="76">
        <v>2</v>
      </c>
      <c r="N54" s="76">
        <v>1</v>
      </c>
      <c r="O54" s="76">
        <v>0</v>
      </c>
      <c r="P54" s="79">
        <v>1</v>
      </c>
      <c r="Q54" s="100">
        <v>5</v>
      </c>
      <c r="R54" s="131">
        <v>7</v>
      </c>
      <c r="S54" s="80" t="s">
        <v>50</v>
      </c>
      <c r="T54" s="97" t="s">
        <v>50</v>
      </c>
      <c r="U54" s="81" t="s">
        <v>50</v>
      </c>
      <c r="V54" s="64" t="s">
        <v>8</v>
      </c>
      <c r="W54" s="24"/>
      <c r="Y54" s="402" t="str">
        <f t="shared" si="0"/>
        <v>-</v>
      </c>
    </row>
    <row r="55" spans="1:25" ht="15.6" customHeight="1" x14ac:dyDescent="0.2">
      <c r="A55" s="61">
        <v>14.22</v>
      </c>
      <c r="B55" s="31" t="s">
        <v>4</v>
      </c>
      <c r="C55" s="132" t="s">
        <v>50</v>
      </c>
      <c r="D55" s="121" t="s">
        <v>50</v>
      </c>
      <c r="E55" s="133" t="s">
        <v>50</v>
      </c>
      <c r="F55" s="132" t="s">
        <v>50</v>
      </c>
      <c r="G55" s="133" t="s">
        <v>50</v>
      </c>
      <c r="H55" s="134">
        <v>0</v>
      </c>
      <c r="I55" s="93">
        <v>1</v>
      </c>
      <c r="J55" s="93">
        <v>3</v>
      </c>
      <c r="K55" s="93">
        <v>1</v>
      </c>
      <c r="L55" s="93">
        <v>2</v>
      </c>
      <c r="M55" s="93">
        <v>0</v>
      </c>
      <c r="N55" s="93">
        <v>9</v>
      </c>
      <c r="O55" s="93">
        <v>0</v>
      </c>
      <c r="P55" s="135">
        <v>0</v>
      </c>
      <c r="Q55" s="136">
        <v>0</v>
      </c>
      <c r="R55" s="137"/>
      <c r="S55" s="138" t="s">
        <v>50</v>
      </c>
      <c r="T55" s="139" t="s">
        <v>50</v>
      </c>
      <c r="U55" s="140"/>
      <c r="V55" s="65">
        <f>SUM(C55:U55)</f>
        <v>16</v>
      </c>
      <c r="W55" s="25"/>
      <c r="Y55" s="402" t="str">
        <f t="shared" si="0"/>
        <v>-</v>
      </c>
    </row>
    <row r="56" spans="1:25" ht="15.6" customHeight="1" x14ac:dyDescent="0.2">
      <c r="A56" s="400" t="s">
        <v>45</v>
      </c>
      <c r="B56" s="29" t="s">
        <v>5</v>
      </c>
      <c r="C56" s="141" t="str">
        <f>C55</f>
        <v>x</v>
      </c>
      <c r="D56" s="121" t="s">
        <v>50</v>
      </c>
      <c r="E56" s="133" t="s">
        <v>50</v>
      </c>
      <c r="F56" s="132" t="s">
        <v>50</v>
      </c>
      <c r="G56" s="133" t="s">
        <v>50</v>
      </c>
      <c r="H56" s="134">
        <f>H55</f>
        <v>0</v>
      </c>
      <c r="I56" s="93">
        <f t="shared" ref="I56" si="76">H56-I54+I55</f>
        <v>1</v>
      </c>
      <c r="J56" s="93">
        <f t="shared" ref="J56" si="77">I56-J54+J55</f>
        <v>4</v>
      </c>
      <c r="K56" s="93">
        <f t="shared" ref="K56" si="78">J56-K54+K55</f>
        <v>5</v>
      </c>
      <c r="L56" s="93">
        <f t="shared" ref="L56" si="79">K56-L54+L55</f>
        <v>7</v>
      </c>
      <c r="M56" s="93">
        <f t="shared" ref="M56" si="80">L56-M54+M55</f>
        <v>5</v>
      </c>
      <c r="N56" s="93">
        <f t="shared" ref="N56" si="81">M56-N54+N55</f>
        <v>13</v>
      </c>
      <c r="O56" s="93">
        <f t="shared" ref="O56" si="82">N56-O54+O55</f>
        <v>13</v>
      </c>
      <c r="P56" s="135">
        <f t="shared" ref="P56" si="83">O56-P54+P55</f>
        <v>12</v>
      </c>
      <c r="Q56" s="136">
        <f t="shared" ref="Q56" si="84">P56-Q54+Q55</f>
        <v>7</v>
      </c>
      <c r="R56" s="142">
        <f t="shared" ref="R56" si="85">Q56-R54+R55</f>
        <v>0</v>
      </c>
      <c r="S56" s="138" t="s">
        <v>50</v>
      </c>
      <c r="T56" s="139" t="s">
        <v>50</v>
      </c>
      <c r="U56" s="139" t="s">
        <v>50</v>
      </c>
      <c r="V56" s="66"/>
      <c r="W56" s="26">
        <f>MAX(C56:U56)</f>
        <v>13</v>
      </c>
      <c r="Y56" s="402">
        <f t="shared" si="0"/>
        <v>0</v>
      </c>
    </row>
    <row r="57" spans="1:25" ht="15.6" customHeight="1" x14ac:dyDescent="0.2">
      <c r="A57" s="401"/>
      <c r="B57" s="29" t="s">
        <v>6</v>
      </c>
      <c r="C57" s="143"/>
      <c r="D57" s="120"/>
      <c r="E57" s="144"/>
      <c r="F57" s="145" t="s">
        <v>50</v>
      </c>
      <c r="G57" s="144"/>
      <c r="H57" s="146" t="s">
        <v>50</v>
      </c>
      <c r="I57" s="92"/>
      <c r="J57" s="92"/>
      <c r="K57" s="92"/>
      <c r="L57" s="92"/>
      <c r="M57" s="92"/>
      <c r="N57" s="92"/>
      <c r="O57" s="147">
        <v>14.33</v>
      </c>
      <c r="P57" s="148"/>
      <c r="Q57" s="149"/>
      <c r="R57" s="150">
        <v>14.37</v>
      </c>
      <c r="S57" s="151"/>
      <c r="T57" s="152"/>
      <c r="U57" s="153" t="s">
        <v>50</v>
      </c>
      <c r="V57" s="67">
        <v>0.15</v>
      </c>
      <c r="W57" s="25"/>
      <c r="Y57" s="402" t="str">
        <f t="shared" si="0"/>
        <v>-</v>
      </c>
    </row>
    <row r="58" spans="1:25" ht="15.6" customHeight="1" x14ac:dyDescent="0.2">
      <c r="A58" s="401"/>
      <c r="B58" s="29" t="s">
        <v>7</v>
      </c>
      <c r="C58" s="145" t="s">
        <v>50</v>
      </c>
      <c r="D58" s="120"/>
      <c r="E58" s="144"/>
      <c r="F58" s="145" t="s">
        <v>50</v>
      </c>
      <c r="G58" s="144"/>
      <c r="H58" s="146">
        <v>14.22</v>
      </c>
      <c r="I58" s="92"/>
      <c r="J58" s="92"/>
      <c r="K58" s="92"/>
      <c r="L58" s="92"/>
      <c r="M58" s="92"/>
      <c r="N58" s="92"/>
      <c r="O58" s="147">
        <v>14.33</v>
      </c>
      <c r="P58" s="148"/>
      <c r="Q58" s="149"/>
      <c r="R58" s="154"/>
      <c r="S58" s="151"/>
      <c r="T58" s="152"/>
      <c r="U58" s="155"/>
      <c r="V58" s="66"/>
      <c r="W58" s="27"/>
      <c r="Y58" s="402" t="str">
        <f t="shared" si="0"/>
        <v>-</v>
      </c>
    </row>
    <row r="59" spans="1:25" ht="15.6" customHeight="1" thickBot="1" x14ac:dyDescent="0.25">
      <c r="A59" s="62">
        <v>198</v>
      </c>
      <c r="B59" s="35" t="s">
        <v>9</v>
      </c>
      <c r="C59" s="156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8"/>
      <c r="S59" s="158"/>
      <c r="T59" s="158"/>
      <c r="U59" s="159"/>
      <c r="V59" s="68"/>
      <c r="W59" s="28"/>
      <c r="Y59" s="402" t="str">
        <f t="shared" si="0"/>
        <v>-</v>
      </c>
    </row>
    <row r="60" spans="1:25" ht="15.6" customHeight="1" x14ac:dyDescent="0.2">
      <c r="A60" s="60"/>
      <c r="B60" s="30" t="s">
        <v>3</v>
      </c>
      <c r="C60" s="130"/>
      <c r="D60" s="82" t="s">
        <v>50</v>
      </c>
      <c r="E60" s="116" t="s">
        <v>50</v>
      </c>
      <c r="F60" s="118" t="s">
        <v>50</v>
      </c>
      <c r="G60" s="116" t="s">
        <v>50</v>
      </c>
      <c r="H60" s="75" t="s">
        <v>50</v>
      </c>
      <c r="I60" s="76">
        <v>0</v>
      </c>
      <c r="J60" s="76">
        <v>1</v>
      </c>
      <c r="K60" s="76">
        <v>0</v>
      </c>
      <c r="L60" s="76">
        <v>1</v>
      </c>
      <c r="M60" s="76">
        <v>1</v>
      </c>
      <c r="N60" s="76">
        <v>2</v>
      </c>
      <c r="O60" s="76">
        <v>1</v>
      </c>
      <c r="P60" s="79">
        <v>0</v>
      </c>
      <c r="Q60" s="100">
        <v>3</v>
      </c>
      <c r="R60" s="131">
        <v>10</v>
      </c>
      <c r="S60" s="80" t="s">
        <v>50</v>
      </c>
      <c r="T60" s="97" t="s">
        <v>50</v>
      </c>
      <c r="U60" s="81" t="s">
        <v>50</v>
      </c>
      <c r="V60" s="64" t="s">
        <v>8</v>
      </c>
      <c r="W60" s="24"/>
      <c r="Y60" s="402" t="str">
        <f t="shared" si="0"/>
        <v>-</v>
      </c>
    </row>
    <row r="61" spans="1:25" ht="15.6" customHeight="1" x14ac:dyDescent="0.2">
      <c r="A61" s="61">
        <v>15.02</v>
      </c>
      <c r="B61" s="31" t="s">
        <v>4</v>
      </c>
      <c r="C61" s="132" t="s">
        <v>50</v>
      </c>
      <c r="D61" s="121" t="s">
        <v>50</v>
      </c>
      <c r="E61" s="133" t="s">
        <v>50</v>
      </c>
      <c r="F61" s="132" t="s">
        <v>50</v>
      </c>
      <c r="G61" s="133" t="s">
        <v>50</v>
      </c>
      <c r="H61" s="134">
        <v>2</v>
      </c>
      <c r="I61" s="93">
        <v>1</v>
      </c>
      <c r="J61" s="93">
        <v>3</v>
      </c>
      <c r="K61" s="93">
        <v>0</v>
      </c>
      <c r="L61" s="93">
        <v>2</v>
      </c>
      <c r="M61" s="93">
        <v>3</v>
      </c>
      <c r="N61" s="93">
        <v>2</v>
      </c>
      <c r="O61" s="93">
        <v>3</v>
      </c>
      <c r="P61" s="135">
        <v>3</v>
      </c>
      <c r="Q61" s="136">
        <v>0</v>
      </c>
      <c r="R61" s="137"/>
      <c r="S61" s="138" t="s">
        <v>50</v>
      </c>
      <c r="T61" s="139" t="s">
        <v>50</v>
      </c>
      <c r="U61" s="140"/>
      <c r="V61" s="65">
        <f>SUM(C61:U61)</f>
        <v>19</v>
      </c>
      <c r="W61" s="25"/>
      <c r="Y61" s="402" t="str">
        <f t="shared" si="0"/>
        <v>-</v>
      </c>
    </row>
    <row r="62" spans="1:25" ht="15.6" customHeight="1" x14ac:dyDescent="0.2">
      <c r="A62" s="400" t="s">
        <v>45</v>
      </c>
      <c r="B62" s="29" t="s">
        <v>5</v>
      </c>
      <c r="C62" s="141" t="str">
        <f>C61</f>
        <v>x</v>
      </c>
      <c r="D62" s="121" t="s">
        <v>50</v>
      </c>
      <c r="E62" s="133" t="s">
        <v>50</v>
      </c>
      <c r="F62" s="132" t="s">
        <v>50</v>
      </c>
      <c r="G62" s="133" t="s">
        <v>50</v>
      </c>
      <c r="H62" s="134">
        <f>H61</f>
        <v>2</v>
      </c>
      <c r="I62" s="93">
        <f t="shared" ref="I62" si="86">H62-I60+I61</f>
        <v>3</v>
      </c>
      <c r="J62" s="93">
        <f t="shared" ref="J62" si="87">I62-J60+J61</f>
        <v>5</v>
      </c>
      <c r="K62" s="93">
        <f t="shared" ref="K62" si="88">J62-K60+K61</f>
        <v>5</v>
      </c>
      <c r="L62" s="93">
        <f t="shared" ref="L62" si="89">K62-L60+L61</f>
        <v>6</v>
      </c>
      <c r="M62" s="93">
        <f t="shared" ref="M62" si="90">L62-M60+M61</f>
        <v>8</v>
      </c>
      <c r="N62" s="93">
        <f t="shared" ref="N62" si="91">M62-N60+N61</f>
        <v>8</v>
      </c>
      <c r="O62" s="93">
        <f t="shared" ref="O62" si="92">N62-O60+O61</f>
        <v>10</v>
      </c>
      <c r="P62" s="135">
        <f t="shared" ref="P62" si="93">O62-P60+P61</f>
        <v>13</v>
      </c>
      <c r="Q62" s="136">
        <f t="shared" ref="Q62" si="94">P62-Q60+Q61</f>
        <v>10</v>
      </c>
      <c r="R62" s="142">
        <f t="shared" ref="R62" si="95">Q62-R60+R61</f>
        <v>0</v>
      </c>
      <c r="S62" s="138" t="s">
        <v>50</v>
      </c>
      <c r="T62" s="139" t="s">
        <v>50</v>
      </c>
      <c r="U62" s="139" t="s">
        <v>50</v>
      </c>
      <c r="V62" s="66"/>
      <c r="W62" s="26">
        <f>MAX(C62:U62)</f>
        <v>13</v>
      </c>
      <c r="Y62" s="402">
        <f t="shared" si="0"/>
        <v>0</v>
      </c>
    </row>
    <row r="63" spans="1:25" ht="15.6" customHeight="1" x14ac:dyDescent="0.2">
      <c r="A63" s="401"/>
      <c r="B63" s="29" t="s">
        <v>6</v>
      </c>
      <c r="C63" s="143"/>
      <c r="D63" s="120"/>
      <c r="E63" s="144"/>
      <c r="F63" s="145" t="s">
        <v>50</v>
      </c>
      <c r="G63" s="144"/>
      <c r="H63" s="146" t="s">
        <v>50</v>
      </c>
      <c r="I63" s="92"/>
      <c r="J63" s="92"/>
      <c r="K63" s="92"/>
      <c r="L63" s="92"/>
      <c r="M63" s="92"/>
      <c r="N63" s="92"/>
      <c r="O63" s="147">
        <v>15.13</v>
      </c>
      <c r="P63" s="148"/>
      <c r="Q63" s="149"/>
      <c r="R63" s="150">
        <v>15.16</v>
      </c>
      <c r="S63" s="151"/>
      <c r="T63" s="152"/>
      <c r="U63" s="153" t="s">
        <v>50</v>
      </c>
      <c r="V63" s="67">
        <v>0.14000000000000001</v>
      </c>
      <c r="W63" s="25"/>
      <c r="Y63" s="402" t="str">
        <f t="shared" si="0"/>
        <v>-</v>
      </c>
    </row>
    <row r="64" spans="1:25" ht="15.6" customHeight="1" x14ac:dyDescent="0.2">
      <c r="A64" s="401"/>
      <c r="B64" s="29" t="s">
        <v>7</v>
      </c>
      <c r="C64" s="145" t="s">
        <v>50</v>
      </c>
      <c r="D64" s="120"/>
      <c r="E64" s="144"/>
      <c r="F64" s="145" t="s">
        <v>50</v>
      </c>
      <c r="G64" s="144"/>
      <c r="H64" s="146">
        <v>15.02</v>
      </c>
      <c r="I64" s="92"/>
      <c r="J64" s="92"/>
      <c r="K64" s="92"/>
      <c r="L64" s="92"/>
      <c r="M64" s="92"/>
      <c r="N64" s="92"/>
      <c r="O64" s="147">
        <v>15.13</v>
      </c>
      <c r="P64" s="148"/>
      <c r="Q64" s="149"/>
      <c r="R64" s="154"/>
      <c r="S64" s="151"/>
      <c r="T64" s="152"/>
      <c r="U64" s="155"/>
      <c r="V64" s="66"/>
      <c r="W64" s="27"/>
      <c r="Y64" s="402" t="str">
        <f t="shared" si="0"/>
        <v>-</v>
      </c>
    </row>
    <row r="65" spans="1:25" ht="15.6" customHeight="1" thickBot="1" x14ac:dyDescent="0.25">
      <c r="A65" s="62">
        <v>198</v>
      </c>
      <c r="B65" s="35" t="s">
        <v>9</v>
      </c>
      <c r="C65" s="156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8"/>
      <c r="S65" s="158"/>
      <c r="T65" s="158"/>
      <c r="U65" s="159"/>
      <c r="V65" s="68"/>
      <c r="W65" s="28"/>
      <c r="Y65" s="402" t="str">
        <f t="shared" si="0"/>
        <v>-</v>
      </c>
    </row>
    <row r="66" spans="1:25" ht="15.6" customHeight="1" x14ac:dyDescent="0.2">
      <c r="A66" s="60"/>
      <c r="B66" s="30" t="s">
        <v>3</v>
      </c>
      <c r="C66" s="130"/>
      <c r="D66" s="82" t="s">
        <v>50</v>
      </c>
      <c r="E66" s="116" t="s">
        <v>50</v>
      </c>
      <c r="F66" s="118" t="s">
        <v>50</v>
      </c>
      <c r="G66" s="116" t="s">
        <v>50</v>
      </c>
      <c r="H66" s="75" t="s">
        <v>50</v>
      </c>
      <c r="I66" s="76">
        <v>0</v>
      </c>
      <c r="J66" s="76">
        <v>0</v>
      </c>
      <c r="K66" s="76">
        <v>0</v>
      </c>
      <c r="L66" s="76">
        <v>0</v>
      </c>
      <c r="M66" s="76">
        <v>1</v>
      </c>
      <c r="N66" s="76">
        <v>2</v>
      </c>
      <c r="O66" s="76">
        <v>0</v>
      </c>
      <c r="P66" s="79">
        <v>0</v>
      </c>
      <c r="Q66" s="100" t="s">
        <v>50</v>
      </c>
      <c r="R66" s="131" t="s">
        <v>50</v>
      </c>
      <c r="S66" s="80">
        <v>3</v>
      </c>
      <c r="T66" s="97">
        <v>4</v>
      </c>
      <c r="U66" s="81">
        <v>0</v>
      </c>
      <c r="V66" s="64" t="s">
        <v>8</v>
      </c>
      <c r="W66" s="24"/>
      <c r="Y66" s="402" t="str">
        <f t="shared" si="0"/>
        <v>-</v>
      </c>
    </row>
    <row r="67" spans="1:25" ht="15.6" customHeight="1" x14ac:dyDescent="0.2">
      <c r="A67" s="61">
        <v>15.51</v>
      </c>
      <c r="B67" s="31" t="s">
        <v>4</v>
      </c>
      <c r="C67" s="132" t="s">
        <v>50</v>
      </c>
      <c r="D67" s="121" t="s">
        <v>50</v>
      </c>
      <c r="E67" s="133" t="s">
        <v>50</v>
      </c>
      <c r="F67" s="132" t="s">
        <v>50</v>
      </c>
      <c r="G67" s="133" t="s">
        <v>50</v>
      </c>
      <c r="H67" s="134">
        <v>0</v>
      </c>
      <c r="I67" s="93">
        <v>0</v>
      </c>
      <c r="J67" s="93">
        <v>3</v>
      </c>
      <c r="K67" s="93">
        <v>0</v>
      </c>
      <c r="L67" s="93">
        <v>1</v>
      </c>
      <c r="M67" s="93">
        <v>0</v>
      </c>
      <c r="N67" s="93">
        <v>3</v>
      </c>
      <c r="O67" s="93">
        <v>2</v>
      </c>
      <c r="P67" s="135">
        <v>0</v>
      </c>
      <c r="Q67" s="136" t="s">
        <v>50</v>
      </c>
      <c r="R67" s="137"/>
      <c r="S67" s="138">
        <v>1</v>
      </c>
      <c r="T67" s="139">
        <v>0</v>
      </c>
      <c r="U67" s="140"/>
      <c r="V67" s="65">
        <f>SUM(C67:U67)</f>
        <v>10</v>
      </c>
      <c r="W67" s="25"/>
      <c r="Y67" s="402" t="str">
        <f t="shared" si="0"/>
        <v>-</v>
      </c>
    </row>
    <row r="68" spans="1:25" ht="15.6" customHeight="1" x14ac:dyDescent="0.2">
      <c r="A68" s="400" t="s">
        <v>46</v>
      </c>
      <c r="B68" s="29" t="s">
        <v>5</v>
      </c>
      <c r="C68" s="141" t="str">
        <f>C67</f>
        <v>x</v>
      </c>
      <c r="D68" s="121" t="s">
        <v>50</v>
      </c>
      <c r="E68" s="133" t="s">
        <v>50</v>
      </c>
      <c r="F68" s="132" t="s">
        <v>50</v>
      </c>
      <c r="G68" s="133" t="s">
        <v>50</v>
      </c>
      <c r="H68" s="134">
        <f>H67</f>
        <v>0</v>
      </c>
      <c r="I68" s="93">
        <f t="shared" ref="I68" si="96">H68-I66+I67</f>
        <v>0</v>
      </c>
      <c r="J68" s="93">
        <f t="shared" ref="J68" si="97">I68-J66+J67</f>
        <v>3</v>
      </c>
      <c r="K68" s="93">
        <f t="shared" ref="K68" si="98">J68-K66+K67</f>
        <v>3</v>
      </c>
      <c r="L68" s="93">
        <f t="shared" ref="L68" si="99">K68-L66+L67</f>
        <v>4</v>
      </c>
      <c r="M68" s="93">
        <f t="shared" ref="M68" si="100">L68-M66+M67</f>
        <v>3</v>
      </c>
      <c r="N68" s="93">
        <f t="shared" ref="N68" si="101">M68-N66+N67</f>
        <v>4</v>
      </c>
      <c r="O68" s="93">
        <f t="shared" ref="O68" si="102">N68-O66+O67</f>
        <v>6</v>
      </c>
      <c r="P68" s="135">
        <f t="shared" ref="P68" si="103">O68-P66+P67</f>
        <v>6</v>
      </c>
      <c r="Q68" s="136" t="s">
        <v>50</v>
      </c>
      <c r="R68" s="142" t="s">
        <v>50</v>
      </c>
      <c r="S68" s="138">
        <f>P68-S66+S67</f>
        <v>4</v>
      </c>
      <c r="T68" s="139">
        <f t="shared" ref="T68" si="104">S68-T66+T67</f>
        <v>0</v>
      </c>
      <c r="U68" s="139">
        <f t="shared" ref="U68" si="105">T68-U66+U67</f>
        <v>0</v>
      </c>
      <c r="V68" s="66"/>
      <c r="W68" s="26">
        <f>MAX(C68:U68)</f>
        <v>6</v>
      </c>
      <c r="Y68" s="402">
        <f t="shared" si="0"/>
        <v>4</v>
      </c>
    </row>
    <row r="69" spans="1:25" ht="15.6" customHeight="1" x14ac:dyDescent="0.2">
      <c r="A69" s="401"/>
      <c r="B69" s="29" t="s">
        <v>6</v>
      </c>
      <c r="C69" s="143"/>
      <c r="D69" s="120"/>
      <c r="E69" s="144"/>
      <c r="F69" s="145" t="s">
        <v>50</v>
      </c>
      <c r="G69" s="144"/>
      <c r="H69" s="146" t="s">
        <v>50</v>
      </c>
      <c r="I69" s="92"/>
      <c r="J69" s="92"/>
      <c r="K69" s="92"/>
      <c r="L69" s="92"/>
      <c r="M69" s="92"/>
      <c r="N69" s="92"/>
      <c r="O69" s="147">
        <v>16.010000000000002</v>
      </c>
      <c r="P69" s="148"/>
      <c r="Q69" s="149"/>
      <c r="R69" s="150" t="s">
        <v>50</v>
      </c>
      <c r="S69" s="151"/>
      <c r="T69" s="152"/>
      <c r="U69" s="153">
        <v>16.079999999999998</v>
      </c>
      <c r="V69" s="67">
        <v>0.17</v>
      </c>
      <c r="W69" s="25"/>
      <c r="Y69" s="402" t="str">
        <f t="shared" si="0"/>
        <v>-</v>
      </c>
    </row>
    <row r="70" spans="1:25" ht="15.6" customHeight="1" x14ac:dyDescent="0.2">
      <c r="A70" s="401"/>
      <c r="B70" s="29" t="s">
        <v>7</v>
      </c>
      <c r="C70" s="145" t="s">
        <v>50</v>
      </c>
      <c r="D70" s="120"/>
      <c r="E70" s="144"/>
      <c r="F70" s="145" t="s">
        <v>50</v>
      </c>
      <c r="G70" s="144"/>
      <c r="H70" s="146">
        <v>15.51</v>
      </c>
      <c r="I70" s="92"/>
      <c r="J70" s="92"/>
      <c r="K70" s="92"/>
      <c r="L70" s="92"/>
      <c r="M70" s="92"/>
      <c r="N70" s="92"/>
      <c r="O70" s="147">
        <v>16.010000000000002</v>
      </c>
      <c r="P70" s="148"/>
      <c r="Q70" s="149"/>
      <c r="R70" s="154"/>
      <c r="S70" s="151"/>
      <c r="T70" s="152"/>
      <c r="U70" s="155"/>
      <c r="V70" s="66"/>
      <c r="W70" s="27"/>
      <c r="Y70" s="402" t="str">
        <f t="shared" ref="Y70:Y98" si="106">IF($B69="l. wsiad.",SUM(C69:F69)+SUM(S70)+SUM(T69),"-")</f>
        <v>-</v>
      </c>
    </row>
    <row r="71" spans="1:25" ht="15.6" customHeight="1" thickBot="1" x14ac:dyDescent="0.25">
      <c r="A71" s="62">
        <v>198</v>
      </c>
      <c r="B71" s="35" t="s">
        <v>9</v>
      </c>
      <c r="C71" s="156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8"/>
      <c r="S71" s="158"/>
      <c r="T71" s="158"/>
      <c r="U71" s="159"/>
      <c r="V71" s="68"/>
      <c r="W71" s="28"/>
      <c r="Y71" s="402" t="str">
        <f t="shared" si="106"/>
        <v>-</v>
      </c>
    </row>
    <row r="72" spans="1:25" ht="15.6" customHeight="1" x14ac:dyDescent="0.2">
      <c r="A72" s="60"/>
      <c r="B72" s="30" t="s">
        <v>3</v>
      </c>
      <c r="C72" s="130"/>
      <c r="D72" s="82" t="s">
        <v>50</v>
      </c>
      <c r="E72" s="116" t="s">
        <v>50</v>
      </c>
      <c r="F72" s="118" t="s">
        <v>50</v>
      </c>
      <c r="G72" s="116" t="s">
        <v>50</v>
      </c>
      <c r="H72" s="75" t="s">
        <v>50</v>
      </c>
      <c r="I72" s="76">
        <v>0</v>
      </c>
      <c r="J72" s="76">
        <v>0</v>
      </c>
      <c r="K72" s="76">
        <v>0</v>
      </c>
      <c r="L72" s="76">
        <v>0</v>
      </c>
      <c r="M72" s="76">
        <v>0</v>
      </c>
      <c r="N72" s="76">
        <v>0</v>
      </c>
      <c r="O72" s="76">
        <v>0</v>
      </c>
      <c r="P72" s="79">
        <v>0</v>
      </c>
      <c r="Q72" s="100">
        <v>2</v>
      </c>
      <c r="R72" s="131">
        <v>8</v>
      </c>
      <c r="S72" s="80" t="s">
        <v>50</v>
      </c>
      <c r="T72" s="97" t="s">
        <v>50</v>
      </c>
      <c r="U72" s="81" t="s">
        <v>50</v>
      </c>
      <c r="V72" s="64" t="s">
        <v>8</v>
      </c>
      <c r="W72" s="24"/>
      <c r="Y72" s="402" t="str">
        <f t="shared" si="106"/>
        <v>-</v>
      </c>
    </row>
    <row r="73" spans="1:25" ht="15.6" customHeight="1" x14ac:dyDescent="0.2">
      <c r="A73" s="61">
        <v>16.34</v>
      </c>
      <c r="B73" s="31" t="s">
        <v>4</v>
      </c>
      <c r="C73" s="132" t="s">
        <v>50</v>
      </c>
      <c r="D73" s="121" t="s">
        <v>50</v>
      </c>
      <c r="E73" s="133" t="s">
        <v>50</v>
      </c>
      <c r="F73" s="132" t="s">
        <v>50</v>
      </c>
      <c r="G73" s="133" t="s">
        <v>50</v>
      </c>
      <c r="H73" s="134">
        <v>0</v>
      </c>
      <c r="I73" s="93">
        <v>2</v>
      </c>
      <c r="J73" s="93">
        <v>2</v>
      </c>
      <c r="K73" s="93">
        <v>1</v>
      </c>
      <c r="L73" s="93">
        <v>0</v>
      </c>
      <c r="M73" s="93">
        <v>5</v>
      </c>
      <c r="N73" s="93">
        <v>0</v>
      </c>
      <c r="O73" s="93">
        <v>0</v>
      </c>
      <c r="P73" s="135">
        <v>0</v>
      </c>
      <c r="Q73" s="136">
        <v>0</v>
      </c>
      <c r="R73" s="137"/>
      <c r="S73" s="138" t="s">
        <v>50</v>
      </c>
      <c r="T73" s="139" t="s">
        <v>50</v>
      </c>
      <c r="U73" s="140"/>
      <c r="V73" s="65">
        <f>SUM(C73:U73)</f>
        <v>10</v>
      </c>
      <c r="W73" s="25"/>
      <c r="Y73" s="402" t="str">
        <f t="shared" si="106"/>
        <v>-</v>
      </c>
    </row>
    <row r="74" spans="1:25" ht="15.6" customHeight="1" x14ac:dyDescent="0.2">
      <c r="A74" s="400" t="s">
        <v>45</v>
      </c>
      <c r="B74" s="29" t="s">
        <v>5</v>
      </c>
      <c r="C74" s="141" t="str">
        <f>C73</f>
        <v>x</v>
      </c>
      <c r="D74" s="121" t="s">
        <v>50</v>
      </c>
      <c r="E74" s="133" t="s">
        <v>50</v>
      </c>
      <c r="F74" s="132" t="s">
        <v>50</v>
      </c>
      <c r="G74" s="133" t="s">
        <v>50</v>
      </c>
      <c r="H74" s="134">
        <f>H73</f>
        <v>0</v>
      </c>
      <c r="I74" s="93">
        <f t="shared" ref="I74" si="107">H74-I72+I73</f>
        <v>2</v>
      </c>
      <c r="J74" s="93">
        <f t="shared" ref="J74" si="108">I74-J72+J73</f>
        <v>4</v>
      </c>
      <c r="K74" s="93">
        <f t="shared" ref="K74" si="109">J74-K72+K73</f>
        <v>5</v>
      </c>
      <c r="L74" s="93">
        <f t="shared" ref="L74" si="110">K74-L72+L73</f>
        <v>5</v>
      </c>
      <c r="M74" s="93">
        <f t="shared" ref="M74" si="111">L74-M72+M73</f>
        <v>10</v>
      </c>
      <c r="N74" s="93">
        <f t="shared" ref="N74" si="112">M74-N72+N73</f>
        <v>10</v>
      </c>
      <c r="O74" s="93">
        <f t="shared" ref="O74" si="113">N74-O72+O73</f>
        <v>10</v>
      </c>
      <c r="P74" s="135">
        <f t="shared" ref="P74" si="114">O74-P72+P73</f>
        <v>10</v>
      </c>
      <c r="Q74" s="136">
        <f t="shared" ref="Q74" si="115">P74-Q72+Q73</f>
        <v>8</v>
      </c>
      <c r="R74" s="142">
        <f t="shared" ref="R74" si="116">Q74-R72+R73</f>
        <v>0</v>
      </c>
      <c r="S74" s="138" t="s">
        <v>50</v>
      </c>
      <c r="T74" s="139" t="s">
        <v>50</v>
      </c>
      <c r="U74" s="139" t="s">
        <v>50</v>
      </c>
      <c r="V74" s="66"/>
      <c r="W74" s="26">
        <f>MAX(C74:U74)</f>
        <v>10</v>
      </c>
      <c r="Y74" s="402">
        <f t="shared" si="106"/>
        <v>0</v>
      </c>
    </row>
    <row r="75" spans="1:25" ht="15.6" customHeight="1" x14ac:dyDescent="0.2">
      <c r="A75" s="401"/>
      <c r="B75" s="29" t="s">
        <v>6</v>
      </c>
      <c r="C75" s="143"/>
      <c r="D75" s="120"/>
      <c r="E75" s="144"/>
      <c r="F75" s="145" t="s">
        <v>50</v>
      </c>
      <c r="G75" s="144"/>
      <c r="H75" s="146" t="s">
        <v>50</v>
      </c>
      <c r="I75" s="92"/>
      <c r="J75" s="92"/>
      <c r="K75" s="92"/>
      <c r="L75" s="92"/>
      <c r="M75" s="92"/>
      <c r="N75" s="92"/>
      <c r="O75" s="147">
        <v>16.440000000000001</v>
      </c>
      <c r="P75" s="148"/>
      <c r="Q75" s="149"/>
      <c r="R75" s="150">
        <v>16.48</v>
      </c>
      <c r="S75" s="151"/>
      <c r="T75" s="152"/>
      <c r="U75" s="153" t="s">
        <v>50</v>
      </c>
      <c r="V75" s="67">
        <v>0.14000000000000001</v>
      </c>
      <c r="W75" s="25"/>
      <c r="Y75" s="402" t="str">
        <f t="shared" si="106"/>
        <v>-</v>
      </c>
    </row>
    <row r="76" spans="1:25" ht="15.6" customHeight="1" x14ac:dyDescent="0.2">
      <c r="A76" s="401"/>
      <c r="B76" s="29" t="s">
        <v>7</v>
      </c>
      <c r="C76" s="145" t="s">
        <v>50</v>
      </c>
      <c r="D76" s="120"/>
      <c r="E76" s="144"/>
      <c r="F76" s="145" t="s">
        <v>50</v>
      </c>
      <c r="G76" s="144"/>
      <c r="H76" s="146">
        <v>16.34</v>
      </c>
      <c r="I76" s="92"/>
      <c r="J76" s="92"/>
      <c r="K76" s="92"/>
      <c r="L76" s="92"/>
      <c r="M76" s="92"/>
      <c r="N76" s="92"/>
      <c r="O76" s="147">
        <v>16.440000000000001</v>
      </c>
      <c r="P76" s="148"/>
      <c r="Q76" s="149"/>
      <c r="R76" s="154"/>
      <c r="S76" s="151"/>
      <c r="T76" s="152"/>
      <c r="U76" s="155"/>
      <c r="V76" s="66"/>
      <c r="W76" s="27"/>
      <c r="Y76" s="402" t="str">
        <f t="shared" si="106"/>
        <v>-</v>
      </c>
    </row>
    <row r="77" spans="1:25" ht="15.6" customHeight="1" thickBot="1" x14ac:dyDescent="0.25">
      <c r="A77" s="62">
        <v>198</v>
      </c>
      <c r="B77" s="35" t="s">
        <v>9</v>
      </c>
      <c r="C77" s="204"/>
      <c r="D77" s="205"/>
      <c r="E77" s="205"/>
      <c r="F77" s="205"/>
      <c r="G77" s="205"/>
      <c r="H77" s="205"/>
      <c r="I77" s="205"/>
      <c r="J77" s="205"/>
      <c r="K77" s="205"/>
      <c r="L77" s="205"/>
      <c r="M77" s="205"/>
      <c r="N77" s="205"/>
      <c r="O77" s="205"/>
      <c r="P77" s="205"/>
      <c r="Q77" s="205"/>
      <c r="R77" s="200"/>
      <c r="S77" s="200"/>
      <c r="T77" s="200"/>
      <c r="U77" s="201"/>
      <c r="V77" s="68"/>
      <c r="W77" s="28"/>
      <c r="Y77" s="402" t="str">
        <f t="shared" si="106"/>
        <v>-</v>
      </c>
    </row>
    <row r="78" spans="1:25" ht="15.6" customHeight="1" x14ac:dyDescent="0.2">
      <c r="A78" s="60"/>
      <c r="B78" s="30" t="s">
        <v>3</v>
      </c>
      <c r="C78" s="130"/>
      <c r="D78" s="82" t="s">
        <v>50</v>
      </c>
      <c r="E78" s="116" t="s">
        <v>50</v>
      </c>
      <c r="F78" s="118" t="s">
        <v>50</v>
      </c>
      <c r="G78" s="116" t="s">
        <v>50</v>
      </c>
      <c r="H78" s="75" t="s">
        <v>50</v>
      </c>
      <c r="I78" s="76">
        <v>0</v>
      </c>
      <c r="J78" s="76">
        <v>0</v>
      </c>
      <c r="K78" s="76">
        <v>0</v>
      </c>
      <c r="L78" s="76">
        <v>0</v>
      </c>
      <c r="M78" s="76">
        <v>0</v>
      </c>
      <c r="N78" s="76">
        <v>0</v>
      </c>
      <c r="O78" s="76">
        <v>0</v>
      </c>
      <c r="P78" s="79">
        <v>0</v>
      </c>
      <c r="Q78" s="100">
        <v>2</v>
      </c>
      <c r="R78" s="131">
        <v>11</v>
      </c>
      <c r="S78" s="80" t="s">
        <v>50</v>
      </c>
      <c r="T78" s="97" t="s">
        <v>50</v>
      </c>
      <c r="U78" s="81" t="s">
        <v>50</v>
      </c>
      <c r="V78" s="64" t="s">
        <v>8</v>
      </c>
      <c r="W78" s="24"/>
      <c r="Y78" s="402" t="str">
        <f t="shared" si="106"/>
        <v>-</v>
      </c>
    </row>
    <row r="79" spans="1:25" ht="15.6" customHeight="1" x14ac:dyDescent="0.2">
      <c r="A79" s="61">
        <v>17.23</v>
      </c>
      <c r="B79" s="31" t="s">
        <v>4</v>
      </c>
      <c r="C79" s="132" t="s">
        <v>50</v>
      </c>
      <c r="D79" s="121" t="s">
        <v>50</v>
      </c>
      <c r="E79" s="133" t="s">
        <v>50</v>
      </c>
      <c r="F79" s="132" t="s">
        <v>50</v>
      </c>
      <c r="G79" s="133" t="s">
        <v>50</v>
      </c>
      <c r="H79" s="134">
        <v>0</v>
      </c>
      <c r="I79" s="93">
        <v>0</v>
      </c>
      <c r="J79" s="93">
        <v>0</v>
      </c>
      <c r="K79" s="93">
        <v>0</v>
      </c>
      <c r="L79" s="93">
        <v>0</v>
      </c>
      <c r="M79" s="93">
        <v>6</v>
      </c>
      <c r="N79" s="93">
        <v>6</v>
      </c>
      <c r="O79" s="93">
        <v>1</v>
      </c>
      <c r="P79" s="135">
        <v>0</v>
      </c>
      <c r="Q79" s="136">
        <v>0</v>
      </c>
      <c r="R79" s="137"/>
      <c r="S79" s="138" t="s">
        <v>50</v>
      </c>
      <c r="T79" s="139" t="s">
        <v>50</v>
      </c>
      <c r="U79" s="140"/>
      <c r="V79" s="65">
        <f>SUM(C79:U79)</f>
        <v>13</v>
      </c>
      <c r="W79" s="25"/>
      <c r="Y79" s="402" t="str">
        <f t="shared" si="106"/>
        <v>-</v>
      </c>
    </row>
    <row r="80" spans="1:25" ht="15.6" customHeight="1" x14ac:dyDescent="0.2">
      <c r="A80" s="400" t="s">
        <v>45</v>
      </c>
      <c r="B80" s="29" t="s">
        <v>5</v>
      </c>
      <c r="C80" s="141" t="str">
        <f>C79</f>
        <v>x</v>
      </c>
      <c r="D80" s="121" t="s">
        <v>50</v>
      </c>
      <c r="E80" s="133" t="s">
        <v>50</v>
      </c>
      <c r="F80" s="132" t="s">
        <v>50</v>
      </c>
      <c r="G80" s="133" t="s">
        <v>50</v>
      </c>
      <c r="H80" s="134">
        <f>H79</f>
        <v>0</v>
      </c>
      <c r="I80" s="93">
        <f t="shared" ref="I80" si="117">H80-I78+I79</f>
        <v>0</v>
      </c>
      <c r="J80" s="93">
        <f t="shared" ref="J80" si="118">I80-J78+J79</f>
        <v>0</v>
      </c>
      <c r="K80" s="93">
        <f t="shared" ref="K80" si="119">J80-K78+K79</f>
        <v>0</v>
      </c>
      <c r="L80" s="93">
        <f t="shared" ref="L80" si="120">K80-L78+L79</f>
        <v>0</v>
      </c>
      <c r="M80" s="93">
        <f t="shared" ref="M80" si="121">L80-M78+M79</f>
        <v>6</v>
      </c>
      <c r="N80" s="93">
        <f t="shared" ref="N80" si="122">M80-N78+N79</f>
        <v>12</v>
      </c>
      <c r="O80" s="93">
        <f t="shared" ref="O80" si="123">N80-O78+O79</f>
        <v>13</v>
      </c>
      <c r="P80" s="135">
        <f t="shared" ref="P80" si="124">O80-P78+P79</f>
        <v>13</v>
      </c>
      <c r="Q80" s="136">
        <f t="shared" ref="Q80" si="125">P80-Q78+Q79</f>
        <v>11</v>
      </c>
      <c r="R80" s="142">
        <f t="shared" ref="R80" si="126">Q80-R78+R79</f>
        <v>0</v>
      </c>
      <c r="S80" s="138" t="s">
        <v>50</v>
      </c>
      <c r="T80" s="139" t="s">
        <v>50</v>
      </c>
      <c r="U80" s="139" t="s">
        <v>50</v>
      </c>
      <c r="V80" s="66"/>
      <c r="W80" s="26">
        <f>MAX(C80:U80)</f>
        <v>13</v>
      </c>
      <c r="Y80" s="402">
        <f t="shared" si="106"/>
        <v>0</v>
      </c>
    </row>
    <row r="81" spans="1:25" ht="15.6" customHeight="1" x14ac:dyDescent="0.2">
      <c r="A81" s="401"/>
      <c r="B81" s="29" t="s">
        <v>6</v>
      </c>
      <c r="C81" s="143"/>
      <c r="D81" s="120"/>
      <c r="E81" s="144"/>
      <c r="F81" s="145" t="s">
        <v>50</v>
      </c>
      <c r="G81" s="144"/>
      <c r="H81" s="146" t="s">
        <v>50</v>
      </c>
      <c r="I81" s="92"/>
      <c r="J81" s="92"/>
      <c r="K81" s="92"/>
      <c r="L81" s="92"/>
      <c r="M81" s="92"/>
      <c r="N81" s="92"/>
      <c r="O81" s="147">
        <v>17.329999999999998</v>
      </c>
      <c r="P81" s="148"/>
      <c r="Q81" s="149"/>
      <c r="R81" s="150">
        <v>17.37</v>
      </c>
      <c r="S81" s="151"/>
      <c r="T81" s="152"/>
      <c r="U81" s="153" t="s">
        <v>50</v>
      </c>
      <c r="V81" s="67">
        <v>0.13</v>
      </c>
      <c r="W81" s="25"/>
      <c r="Y81" s="402" t="str">
        <f t="shared" si="106"/>
        <v>-</v>
      </c>
    </row>
    <row r="82" spans="1:25" ht="15.6" customHeight="1" x14ac:dyDescent="0.2">
      <c r="A82" s="401"/>
      <c r="B82" s="29" t="s">
        <v>7</v>
      </c>
      <c r="C82" s="145" t="s">
        <v>50</v>
      </c>
      <c r="D82" s="120"/>
      <c r="E82" s="144"/>
      <c r="F82" s="145" t="s">
        <v>50</v>
      </c>
      <c r="G82" s="144"/>
      <c r="H82" s="146">
        <v>17.239999999999998</v>
      </c>
      <c r="I82" s="92"/>
      <c r="J82" s="92"/>
      <c r="K82" s="92"/>
      <c r="L82" s="92"/>
      <c r="M82" s="92"/>
      <c r="N82" s="92"/>
      <c r="O82" s="147">
        <v>17.329999999999998</v>
      </c>
      <c r="P82" s="148"/>
      <c r="Q82" s="149"/>
      <c r="R82" s="154"/>
      <c r="S82" s="151"/>
      <c r="T82" s="152"/>
      <c r="U82" s="155"/>
      <c r="V82" s="66"/>
      <c r="W82" s="27"/>
      <c r="Y82" s="402" t="str">
        <f t="shared" si="106"/>
        <v>-</v>
      </c>
    </row>
    <row r="83" spans="1:25" ht="15.6" customHeight="1" thickBot="1" x14ac:dyDescent="0.25">
      <c r="A83" s="62">
        <v>198</v>
      </c>
      <c r="B83" s="35" t="s">
        <v>9</v>
      </c>
      <c r="C83" s="156"/>
      <c r="D83" s="157"/>
      <c r="E83" s="157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8"/>
      <c r="S83" s="158"/>
      <c r="T83" s="158"/>
      <c r="U83" s="159"/>
      <c r="V83" s="68"/>
      <c r="W83" s="28"/>
      <c r="Y83" s="402" t="str">
        <f t="shared" si="106"/>
        <v>-</v>
      </c>
    </row>
    <row r="84" spans="1:25" ht="15.6" customHeight="1" x14ac:dyDescent="0.2">
      <c r="A84" s="60"/>
      <c r="B84" s="30" t="s">
        <v>3</v>
      </c>
      <c r="C84" s="130"/>
      <c r="D84" s="82" t="s">
        <v>50</v>
      </c>
      <c r="E84" s="116" t="s">
        <v>50</v>
      </c>
      <c r="F84" s="118" t="s">
        <v>50</v>
      </c>
      <c r="G84" s="116" t="s">
        <v>50</v>
      </c>
      <c r="H84" s="75" t="s">
        <v>50</v>
      </c>
      <c r="I84" s="76">
        <v>0</v>
      </c>
      <c r="J84" s="76">
        <v>0</v>
      </c>
      <c r="K84" s="76">
        <v>0</v>
      </c>
      <c r="L84" s="76">
        <v>0</v>
      </c>
      <c r="M84" s="76">
        <v>0</v>
      </c>
      <c r="N84" s="76">
        <v>0</v>
      </c>
      <c r="O84" s="76">
        <v>0</v>
      </c>
      <c r="P84" s="79">
        <v>0</v>
      </c>
      <c r="Q84" s="100">
        <v>3</v>
      </c>
      <c r="R84" s="131">
        <v>8</v>
      </c>
      <c r="S84" s="80" t="s">
        <v>50</v>
      </c>
      <c r="T84" s="97" t="s">
        <v>50</v>
      </c>
      <c r="U84" s="81" t="s">
        <v>50</v>
      </c>
      <c r="V84" s="64" t="s">
        <v>8</v>
      </c>
      <c r="W84" s="24"/>
      <c r="Y84" s="402" t="str">
        <f t="shared" si="106"/>
        <v>-</v>
      </c>
    </row>
    <row r="85" spans="1:25" ht="15.6" customHeight="1" x14ac:dyDescent="0.2">
      <c r="A85" s="61">
        <v>18.12</v>
      </c>
      <c r="B85" s="31" t="s">
        <v>4</v>
      </c>
      <c r="C85" s="132" t="s">
        <v>50</v>
      </c>
      <c r="D85" s="121" t="s">
        <v>50</v>
      </c>
      <c r="E85" s="133" t="s">
        <v>50</v>
      </c>
      <c r="F85" s="132" t="s">
        <v>50</v>
      </c>
      <c r="G85" s="133" t="s">
        <v>50</v>
      </c>
      <c r="H85" s="134">
        <v>0</v>
      </c>
      <c r="I85" s="93">
        <v>0</v>
      </c>
      <c r="J85" s="93">
        <v>2</v>
      </c>
      <c r="K85" s="93">
        <v>0</v>
      </c>
      <c r="L85" s="93">
        <v>0</v>
      </c>
      <c r="M85" s="93">
        <v>2</v>
      </c>
      <c r="N85" s="93">
        <v>3</v>
      </c>
      <c r="O85" s="93">
        <v>4</v>
      </c>
      <c r="P85" s="135">
        <v>0</v>
      </c>
      <c r="Q85" s="136">
        <v>0</v>
      </c>
      <c r="R85" s="137"/>
      <c r="S85" s="138" t="s">
        <v>50</v>
      </c>
      <c r="T85" s="139" t="s">
        <v>50</v>
      </c>
      <c r="U85" s="140"/>
      <c r="V85" s="65">
        <f>SUM(C85:U85)</f>
        <v>11</v>
      </c>
      <c r="W85" s="25"/>
      <c r="Y85" s="402" t="str">
        <f t="shared" si="106"/>
        <v>-</v>
      </c>
    </row>
    <row r="86" spans="1:25" ht="15.6" customHeight="1" x14ac:dyDescent="0.2">
      <c r="A86" s="400" t="s">
        <v>45</v>
      </c>
      <c r="B86" s="29" t="s">
        <v>5</v>
      </c>
      <c r="C86" s="141" t="str">
        <f>C85</f>
        <v>x</v>
      </c>
      <c r="D86" s="121" t="s">
        <v>50</v>
      </c>
      <c r="E86" s="133" t="s">
        <v>50</v>
      </c>
      <c r="F86" s="132" t="s">
        <v>50</v>
      </c>
      <c r="G86" s="133" t="s">
        <v>50</v>
      </c>
      <c r="H86" s="134">
        <f>H85</f>
        <v>0</v>
      </c>
      <c r="I86" s="93">
        <f t="shared" ref="I86" si="127">H86-I84+I85</f>
        <v>0</v>
      </c>
      <c r="J86" s="93">
        <f t="shared" ref="J86" si="128">I86-J84+J85</f>
        <v>2</v>
      </c>
      <c r="K86" s="93">
        <f t="shared" ref="K86" si="129">J86-K84+K85</f>
        <v>2</v>
      </c>
      <c r="L86" s="93">
        <f t="shared" ref="L86" si="130">K86-L84+L85</f>
        <v>2</v>
      </c>
      <c r="M86" s="93">
        <f t="shared" ref="M86" si="131">L86-M84+M85</f>
        <v>4</v>
      </c>
      <c r="N86" s="93">
        <f t="shared" ref="N86" si="132">M86-N84+N85</f>
        <v>7</v>
      </c>
      <c r="O86" s="93">
        <f t="shared" ref="O86" si="133">N86-O84+O85</f>
        <v>11</v>
      </c>
      <c r="P86" s="135">
        <f t="shared" ref="P86" si="134">O86-P84+P85</f>
        <v>11</v>
      </c>
      <c r="Q86" s="136">
        <f t="shared" ref="Q86" si="135">P86-Q84+Q85</f>
        <v>8</v>
      </c>
      <c r="R86" s="142">
        <f t="shared" ref="R86" si="136">Q86-R84+R85</f>
        <v>0</v>
      </c>
      <c r="S86" s="138" t="s">
        <v>50</v>
      </c>
      <c r="T86" s="139" t="s">
        <v>50</v>
      </c>
      <c r="U86" s="139" t="s">
        <v>50</v>
      </c>
      <c r="V86" s="66"/>
      <c r="W86" s="26">
        <f>MAX(C86:U86)</f>
        <v>11</v>
      </c>
      <c r="Y86" s="402">
        <f t="shared" si="106"/>
        <v>0</v>
      </c>
    </row>
    <row r="87" spans="1:25" ht="15.6" customHeight="1" x14ac:dyDescent="0.2">
      <c r="A87" s="401"/>
      <c r="B87" s="29" t="s">
        <v>6</v>
      </c>
      <c r="C87" s="143"/>
      <c r="D87" s="120"/>
      <c r="E87" s="144"/>
      <c r="F87" s="145" t="s">
        <v>50</v>
      </c>
      <c r="G87" s="144"/>
      <c r="H87" s="146" t="s">
        <v>50</v>
      </c>
      <c r="I87" s="92"/>
      <c r="J87" s="92"/>
      <c r="K87" s="92"/>
      <c r="L87" s="92"/>
      <c r="M87" s="92"/>
      <c r="N87" s="92"/>
      <c r="O87" s="147">
        <v>18.22</v>
      </c>
      <c r="P87" s="148"/>
      <c r="Q87" s="149"/>
      <c r="R87" s="150">
        <v>18.260000000000002</v>
      </c>
      <c r="S87" s="151"/>
      <c r="T87" s="152"/>
      <c r="U87" s="153" t="s">
        <v>50</v>
      </c>
      <c r="V87" s="67">
        <v>0.14000000000000001</v>
      </c>
      <c r="W87" s="25"/>
      <c r="Y87" s="402" t="str">
        <f t="shared" si="106"/>
        <v>-</v>
      </c>
    </row>
    <row r="88" spans="1:25" ht="15.6" customHeight="1" x14ac:dyDescent="0.2">
      <c r="A88" s="401"/>
      <c r="B88" s="29" t="s">
        <v>7</v>
      </c>
      <c r="C88" s="145" t="s">
        <v>50</v>
      </c>
      <c r="D88" s="120"/>
      <c r="E88" s="144"/>
      <c r="F88" s="145" t="s">
        <v>50</v>
      </c>
      <c r="G88" s="144"/>
      <c r="H88" s="146">
        <v>18.12</v>
      </c>
      <c r="I88" s="92"/>
      <c r="J88" s="92"/>
      <c r="K88" s="92"/>
      <c r="L88" s="92"/>
      <c r="M88" s="92"/>
      <c r="N88" s="92"/>
      <c r="O88" s="147">
        <v>18.22</v>
      </c>
      <c r="P88" s="148"/>
      <c r="Q88" s="149"/>
      <c r="R88" s="154"/>
      <c r="S88" s="151"/>
      <c r="T88" s="152"/>
      <c r="U88" s="155"/>
      <c r="V88" s="66"/>
      <c r="W88" s="27"/>
      <c r="Y88" s="402" t="str">
        <f t="shared" si="106"/>
        <v>-</v>
      </c>
    </row>
    <row r="89" spans="1:25" ht="15.6" customHeight="1" thickBot="1" x14ac:dyDescent="0.25">
      <c r="A89" s="62">
        <v>198</v>
      </c>
      <c r="B89" s="35" t="s">
        <v>9</v>
      </c>
      <c r="C89" s="156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8"/>
      <c r="S89" s="158"/>
      <c r="T89" s="158"/>
      <c r="U89" s="159"/>
      <c r="V89" s="68"/>
      <c r="W89" s="28"/>
      <c r="Y89" s="402" t="str">
        <f t="shared" si="106"/>
        <v>-</v>
      </c>
    </row>
    <row r="90" spans="1:25" ht="15.6" customHeight="1" x14ac:dyDescent="0.2">
      <c r="A90" s="60"/>
      <c r="B90" s="30" t="s">
        <v>3</v>
      </c>
      <c r="C90" s="130"/>
      <c r="D90" s="82">
        <v>0</v>
      </c>
      <c r="E90" s="116">
        <v>0</v>
      </c>
      <c r="F90" s="118">
        <v>0</v>
      </c>
      <c r="G90" s="116">
        <v>0</v>
      </c>
      <c r="H90" s="75">
        <v>0</v>
      </c>
      <c r="I90" s="76">
        <v>1</v>
      </c>
      <c r="J90" s="76">
        <v>0</v>
      </c>
      <c r="K90" s="76">
        <v>0</v>
      </c>
      <c r="L90" s="76">
        <v>0</v>
      </c>
      <c r="M90" s="76">
        <v>0</v>
      </c>
      <c r="N90" s="76">
        <v>2</v>
      </c>
      <c r="O90" s="76">
        <v>0</v>
      </c>
      <c r="P90" s="79">
        <v>0</v>
      </c>
      <c r="Q90" s="100">
        <v>2</v>
      </c>
      <c r="R90" s="131">
        <v>2</v>
      </c>
      <c r="S90" s="80" t="s">
        <v>50</v>
      </c>
      <c r="T90" s="97" t="s">
        <v>50</v>
      </c>
      <c r="U90" s="81" t="s">
        <v>50</v>
      </c>
      <c r="V90" s="64" t="s">
        <v>8</v>
      </c>
      <c r="W90" s="24"/>
      <c r="Y90" s="402" t="str">
        <f t="shared" si="106"/>
        <v>-</v>
      </c>
    </row>
    <row r="91" spans="1:25" ht="15.6" customHeight="1" x14ac:dyDescent="0.2">
      <c r="A91" s="61">
        <v>19.04</v>
      </c>
      <c r="B91" s="31" t="s">
        <v>4</v>
      </c>
      <c r="C91" s="132">
        <v>1</v>
      </c>
      <c r="D91" s="121">
        <v>0</v>
      </c>
      <c r="E91" s="133">
        <v>0</v>
      </c>
      <c r="F91" s="132">
        <v>0</v>
      </c>
      <c r="G91" s="133">
        <v>0</v>
      </c>
      <c r="H91" s="134">
        <v>0</v>
      </c>
      <c r="I91" s="93">
        <v>2</v>
      </c>
      <c r="J91" s="93">
        <v>0</v>
      </c>
      <c r="K91" s="93">
        <v>0</v>
      </c>
      <c r="L91" s="93">
        <v>0</v>
      </c>
      <c r="M91" s="93">
        <v>2</v>
      </c>
      <c r="N91" s="93">
        <v>2</v>
      </c>
      <c r="O91" s="93">
        <v>0</v>
      </c>
      <c r="P91" s="135">
        <v>0</v>
      </c>
      <c r="Q91" s="136">
        <v>0</v>
      </c>
      <c r="R91" s="137"/>
      <c r="S91" s="138" t="s">
        <v>50</v>
      </c>
      <c r="T91" s="139" t="s">
        <v>50</v>
      </c>
      <c r="U91" s="140"/>
      <c r="V91" s="65">
        <f>SUM(C91:U91)</f>
        <v>7</v>
      </c>
      <c r="W91" s="25"/>
      <c r="Y91" s="402" t="str">
        <f t="shared" si="106"/>
        <v>-</v>
      </c>
    </row>
    <row r="92" spans="1:25" ht="15.6" customHeight="1" x14ac:dyDescent="0.2">
      <c r="A92" s="400" t="s">
        <v>48</v>
      </c>
      <c r="B92" s="29" t="s">
        <v>5</v>
      </c>
      <c r="C92" s="141">
        <f>C91</f>
        <v>1</v>
      </c>
      <c r="D92" s="121">
        <f>C92-D90+D91</f>
        <v>1</v>
      </c>
      <c r="E92" s="133">
        <f t="shared" ref="E92" si="137">D92-E90+E91</f>
        <v>1</v>
      </c>
      <c r="F92" s="132">
        <f t="shared" ref="F92" si="138">E92-F90+F91</f>
        <v>1</v>
      </c>
      <c r="G92" s="133">
        <f t="shared" ref="G92" si="139">F92-G90+G91</f>
        <v>1</v>
      </c>
      <c r="H92" s="134">
        <f t="shared" ref="H92" si="140">G92-H90+H91</f>
        <v>1</v>
      </c>
      <c r="I92" s="93">
        <f t="shared" ref="I92" si="141">H92-I90+I91</f>
        <v>2</v>
      </c>
      <c r="J92" s="93">
        <f t="shared" ref="J92" si="142">I92-J90+J91</f>
        <v>2</v>
      </c>
      <c r="K92" s="93">
        <f t="shared" ref="K92" si="143">J92-K90+K91</f>
        <v>2</v>
      </c>
      <c r="L92" s="93">
        <f t="shared" ref="L92" si="144">K92-L90+L91</f>
        <v>2</v>
      </c>
      <c r="M92" s="93">
        <f t="shared" ref="M92" si="145">L92-M90+M91</f>
        <v>4</v>
      </c>
      <c r="N92" s="93">
        <f t="shared" ref="N92" si="146">M92-N90+N91</f>
        <v>4</v>
      </c>
      <c r="O92" s="93">
        <f t="shared" ref="O92" si="147">N92-O90+O91</f>
        <v>4</v>
      </c>
      <c r="P92" s="135">
        <f t="shared" ref="P92" si="148">O92-P90+P91</f>
        <v>4</v>
      </c>
      <c r="Q92" s="136">
        <f t="shared" ref="Q92" si="149">P92-Q90+Q91</f>
        <v>2</v>
      </c>
      <c r="R92" s="142">
        <f t="shared" ref="R92" si="150">Q92-R90+R91</f>
        <v>0</v>
      </c>
      <c r="S92" s="138" t="s">
        <v>50</v>
      </c>
      <c r="T92" s="139" t="s">
        <v>50</v>
      </c>
      <c r="U92" s="139" t="s">
        <v>50</v>
      </c>
      <c r="V92" s="66"/>
      <c r="W92" s="26">
        <f>MAX(C92:U92)</f>
        <v>4</v>
      </c>
      <c r="Y92" s="402">
        <f t="shared" si="106"/>
        <v>1</v>
      </c>
    </row>
    <row r="93" spans="1:25" ht="15.6" customHeight="1" x14ac:dyDescent="0.2">
      <c r="A93" s="401"/>
      <c r="B93" s="29" t="s">
        <v>6</v>
      </c>
      <c r="C93" s="113"/>
      <c r="D93" s="114"/>
      <c r="E93" s="112"/>
      <c r="F93" s="110">
        <v>19.12</v>
      </c>
      <c r="G93" s="112"/>
      <c r="H93" s="71">
        <v>19.14</v>
      </c>
      <c r="I93" s="69"/>
      <c r="J93" s="69"/>
      <c r="K93" s="69"/>
      <c r="L93" s="69"/>
      <c r="M93" s="69"/>
      <c r="N93" s="69"/>
      <c r="O93" s="72">
        <v>19.23</v>
      </c>
      <c r="P93" s="70"/>
      <c r="Q93" s="94"/>
      <c r="R93" s="73">
        <v>19.27</v>
      </c>
      <c r="S93" s="151"/>
      <c r="T93" s="152"/>
      <c r="U93" s="153" t="s">
        <v>50</v>
      </c>
      <c r="V93" s="67">
        <v>0.23</v>
      </c>
      <c r="W93" s="25"/>
      <c r="Y93" s="402" t="str">
        <f t="shared" si="106"/>
        <v>-</v>
      </c>
    </row>
    <row r="94" spans="1:25" ht="15.6" customHeight="1" x14ac:dyDescent="0.2">
      <c r="A94" s="401"/>
      <c r="B94" s="29" t="s">
        <v>7</v>
      </c>
      <c r="C94" s="110">
        <v>19.04</v>
      </c>
      <c r="D94" s="114"/>
      <c r="E94" s="112"/>
      <c r="F94" s="110">
        <v>19.12</v>
      </c>
      <c r="G94" s="112"/>
      <c r="H94" s="71">
        <v>19.14</v>
      </c>
      <c r="I94" s="69"/>
      <c r="J94" s="69"/>
      <c r="K94" s="69"/>
      <c r="L94" s="69"/>
      <c r="M94" s="69"/>
      <c r="N94" s="69"/>
      <c r="O94" s="72">
        <v>19.23</v>
      </c>
      <c r="P94" s="70"/>
      <c r="Q94" s="94"/>
      <c r="R94" s="95"/>
      <c r="S94" s="151"/>
      <c r="T94" s="152"/>
      <c r="U94" s="155"/>
      <c r="V94" s="66"/>
      <c r="W94" s="27"/>
      <c r="Y94" s="402" t="str">
        <f t="shared" si="106"/>
        <v>-</v>
      </c>
    </row>
    <row r="95" spans="1:25" ht="15.6" customHeight="1" thickBot="1" x14ac:dyDescent="0.25">
      <c r="A95" s="62"/>
      <c r="B95" s="35" t="s">
        <v>9</v>
      </c>
      <c r="C95" s="55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  <c r="S95" s="200"/>
      <c r="T95" s="200"/>
      <c r="U95" s="201"/>
      <c r="V95" s="68"/>
      <c r="W95" s="28"/>
      <c r="Y95" s="402" t="str">
        <f t="shared" si="106"/>
        <v>-</v>
      </c>
    </row>
    <row r="96" spans="1:25" x14ac:dyDescent="0.2">
      <c r="A96" s="74" t="s">
        <v>43</v>
      </c>
      <c r="B96" s="79"/>
      <c r="C96" s="115"/>
      <c r="D96" s="82">
        <f>SUMIF($B$6:$B95,"l. wys.",D$6:D95)</f>
        <v>0</v>
      </c>
      <c r="E96" s="116">
        <f>SUMIF($B$6:$B95,"l. wys.",E$6:E95)</f>
        <v>0</v>
      </c>
      <c r="F96" s="118">
        <f>SUMIF($B$6:$B95,"l. wys.",F$6:F95)</f>
        <v>0</v>
      </c>
      <c r="G96" s="83">
        <f>SUMIF($B$6:$B95,"l. wys.",G$6:G95)</f>
        <v>0</v>
      </c>
      <c r="H96" s="122">
        <f>SUMIF($B$6:$B95,"l. wys.",H$6:H95)</f>
        <v>1</v>
      </c>
      <c r="I96" s="123">
        <f>SUMIF($B$6:$B95,"l. wys.",I$6:I95)</f>
        <v>3</v>
      </c>
      <c r="J96" s="123">
        <f>SUMIF($B$6:$B95,"l. wys.",J$6:J95)</f>
        <v>3</v>
      </c>
      <c r="K96" s="123">
        <f>SUMIF($B$6:$B95,"l. wys.",K$6:K95)</f>
        <v>1</v>
      </c>
      <c r="L96" s="123">
        <f>SUMIF($B$6:$B95,"l. wys.",L$6:L95)</f>
        <v>11</v>
      </c>
      <c r="M96" s="123">
        <f>SUMIF($B$6:$B95,"l. wys.",M$6:M95)</f>
        <v>16</v>
      </c>
      <c r="N96" s="123">
        <f>SUMIF($B$6:$B95,"l. wys.",N$6:N95)</f>
        <v>18</v>
      </c>
      <c r="O96" s="123">
        <f>SUMIF($B$6:$B95,"l. wys.",O$6:O95)</f>
        <v>15</v>
      </c>
      <c r="P96" s="124">
        <f>SUMIF($B$6:$B95,"l. wys.",P$6:P95)</f>
        <v>6</v>
      </c>
      <c r="Q96" s="100">
        <f>SUMIF($B$6:$B95,"l. wys.",Q$6:Q95)</f>
        <v>26</v>
      </c>
      <c r="R96" s="101">
        <f>SUMIF($B$6:$B95,"l. wys.",R$6:R95)</f>
        <v>58</v>
      </c>
      <c r="S96" s="96">
        <f>SUMIF($B$6:$B95,"l. wys.",S$6:S95)</f>
        <v>10</v>
      </c>
      <c r="T96" s="97">
        <f>SUMIF($B$6:$B95,"l. wys.",T$6:T95)</f>
        <v>4</v>
      </c>
      <c r="U96" s="81">
        <f>SUMIF($B$6:$B95,"l. wys.",U$6:U95)</f>
        <v>36</v>
      </c>
      <c r="V96" s="84" t="str">
        <f>"Σ: "&amp;SUM(C96:U96)</f>
        <v>Σ: 208</v>
      </c>
      <c r="W96" s="82">
        <f>SUMIF($B$6:$B11,"l. wys.",W$6:W11)</f>
        <v>0</v>
      </c>
      <c r="Y96" s="402" t="str">
        <f t="shared" si="106"/>
        <v>-</v>
      </c>
    </row>
    <row r="97" spans="1:25" ht="15.75" thickBot="1" x14ac:dyDescent="0.25">
      <c r="A97" s="85" t="s">
        <v>44</v>
      </c>
      <c r="B97" s="86"/>
      <c r="C97" s="111">
        <f>SUMIF($B$6:$B95,"l. wsiad.",C$6:C95)</f>
        <v>4</v>
      </c>
      <c r="D97" s="90">
        <f>SUMIF($B$6:$B95,"l. wsiad.",D$6:D95)</f>
        <v>0</v>
      </c>
      <c r="E97" s="117">
        <f>SUMIF($B$6:$B95,"l. wsiad.",E$6:E95)</f>
        <v>0</v>
      </c>
      <c r="F97" s="111">
        <f>SUMIF($B$6:$B95,"l. wsiad.",F$6:F95)</f>
        <v>4</v>
      </c>
      <c r="G97" s="119">
        <f>SUMIF($B$6:$B95,"l. wsiad.",G$6:G95)</f>
        <v>0</v>
      </c>
      <c r="H97" s="125">
        <f>SUMIF($B$6:$B95,"l. wsiad.",H$6:H95)</f>
        <v>6</v>
      </c>
      <c r="I97" s="126">
        <f>SUMIF($B$6:$B95,"l. wsiad.",I$6:I95)</f>
        <v>13</v>
      </c>
      <c r="J97" s="126">
        <f>SUMIF($B$6:$B95,"l. wsiad.",J$6:J95)</f>
        <v>40</v>
      </c>
      <c r="K97" s="126">
        <f>SUMIF($B$6:$B95,"l. wsiad.",K$6:K95)</f>
        <v>18</v>
      </c>
      <c r="L97" s="126">
        <f>SUMIF($B$6:$B95,"l. wsiad.",L$6:L95)</f>
        <v>14</v>
      </c>
      <c r="M97" s="126">
        <f>SUMIF($B$6:$B95,"l. wsiad.",M$6:M95)</f>
        <v>39</v>
      </c>
      <c r="N97" s="126">
        <f>SUMIF($B$6:$B95,"l. wsiad.",N$6:N95)</f>
        <v>41</v>
      </c>
      <c r="O97" s="126">
        <f>SUMIF($B$6:$B95,"l. wsiad.",O$6:O95)</f>
        <v>18</v>
      </c>
      <c r="P97" s="127">
        <f>SUMIF($B$6:$B95,"l. wsiad.",P$6:P95)</f>
        <v>6</v>
      </c>
      <c r="Q97" s="102">
        <f>SUMIF($B$6:$B95,"l. wsiad.",Q$6:Q95)</f>
        <v>0</v>
      </c>
      <c r="R97" s="128"/>
      <c r="S97" s="98">
        <f>SUMIF($B$6:$B95,"l. wsiad.",S$6:S95)</f>
        <v>5</v>
      </c>
      <c r="T97" s="99">
        <f>SUMIF($B$6:$B95,"l. wsiad.",T$6:T95)</f>
        <v>0</v>
      </c>
      <c r="U97" s="129"/>
      <c r="V97" s="91" t="str">
        <f>"Σ: "&amp;SUM(C97:U97)</f>
        <v>Σ: 208</v>
      </c>
      <c r="W97" s="90">
        <f>SUMIF($B$6:$B11,"l. wsiad.",W$6:W11)</f>
        <v>0</v>
      </c>
      <c r="Y97" s="402" t="str">
        <f t="shared" si="106"/>
        <v>-</v>
      </c>
    </row>
    <row r="98" spans="1:25" x14ac:dyDescent="0.2">
      <c r="C98" s="203">
        <v>108</v>
      </c>
      <c r="D98" s="203">
        <v>2</v>
      </c>
      <c r="E98" s="203">
        <v>300</v>
      </c>
      <c r="F98" s="203">
        <v>4</v>
      </c>
      <c r="G98" s="203">
        <v>5</v>
      </c>
      <c r="H98" s="203">
        <v>6</v>
      </c>
      <c r="I98" s="203">
        <v>7</v>
      </c>
      <c r="J98" s="203">
        <v>8</v>
      </c>
      <c r="K98" s="203">
        <v>9</v>
      </c>
      <c r="L98" s="203">
        <v>10</v>
      </c>
      <c r="M98" s="203">
        <v>11</v>
      </c>
      <c r="N98" s="203">
        <v>12</v>
      </c>
      <c r="O98" s="203">
        <v>13</v>
      </c>
      <c r="P98" s="203">
        <v>14</v>
      </c>
      <c r="Q98" s="203" t="s">
        <v>56</v>
      </c>
      <c r="R98" s="203">
        <v>102</v>
      </c>
      <c r="S98" s="203">
        <v>16</v>
      </c>
      <c r="T98" s="203">
        <v>17</v>
      </c>
      <c r="U98" s="203">
        <v>101</v>
      </c>
      <c r="Y98" s="404">
        <f>SUM(Y8:Y97)</f>
        <v>48</v>
      </c>
    </row>
  </sheetData>
  <mergeCells count="15">
    <mergeCell ref="A68:A70"/>
    <mergeCell ref="A74:A76"/>
    <mergeCell ref="A80:A82"/>
    <mergeCell ref="A86:A88"/>
    <mergeCell ref="A92:A94"/>
    <mergeCell ref="A38:A40"/>
    <mergeCell ref="A44:A46"/>
    <mergeCell ref="A50:A52"/>
    <mergeCell ref="A56:A58"/>
    <mergeCell ref="A62:A64"/>
    <mergeCell ref="A8:A10"/>
    <mergeCell ref="A32:A34"/>
    <mergeCell ref="A20:A22"/>
    <mergeCell ref="A26:A28"/>
    <mergeCell ref="A14:A16"/>
  </mergeCells>
  <conditionalFormatting sqref="C8:U8">
    <cfRule type="cellIs" dxfId="171" priority="29" operator="equal">
      <formula>$W8</formula>
    </cfRule>
  </conditionalFormatting>
  <conditionalFormatting sqref="I32:R32">
    <cfRule type="cellIs" dxfId="170" priority="28" operator="equal">
      <formula>$W32</formula>
    </cfRule>
  </conditionalFormatting>
  <conditionalFormatting sqref="I26:P26">
    <cfRule type="cellIs" dxfId="169" priority="27" operator="equal">
      <formula>$W26</formula>
    </cfRule>
  </conditionalFormatting>
  <conditionalFormatting sqref="I20:R20">
    <cfRule type="cellIs" dxfId="168" priority="26" operator="equal">
      <formula>$W20</formula>
    </cfRule>
  </conditionalFormatting>
  <conditionalFormatting sqref="C14:U14 S20:U20 S32:U32 S38:U38 S44:U44 S56:U56 S62:U62 S74:U74 S80:U80 S86:U86 S92:U92">
    <cfRule type="cellIs" dxfId="167" priority="25" operator="equal">
      <formula>$W14</formula>
    </cfRule>
  </conditionalFormatting>
  <conditionalFormatting sqref="I38:R38">
    <cfRule type="cellIs" dxfId="166" priority="24" operator="equal">
      <formula>$W38</formula>
    </cfRule>
  </conditionalFormatting>
  <conditionalFormatting sqref="I62:R62">
    <cfRule type="cellIs" dxfId="165" priority="23" operator="equal">
      <formula>$W62</formula>
    </cfRule>
  </conditionalFormatting>
  <conditionalFormatting sqref="I56:R56">
    <cfRule type="cellIs" dxfId="164" priority="22" operator="equal">
      <formula>$W56</formula>
    </cfRule>
  </conditionalFormatting>
  <conditionalFormatting sqref="C50:P50">
    <cfRule type="cellIs" dxfId="163" priority="21" operator="equal">
      <formula>$W50</formula>
    </cfRule>
  </conditionalFormatting>
  <conditionalFormatting sqref="I44:R44">
    <cfRule type="cellIs" dxfId="162" priority="20" operator="equal">
      <formula>$W44</formula>
    </cfRule>
  </conditionalFormatting>
  <conditionalFormatting sqref="I68:P68">
    <cfRule type="cellIs" dxfId="161" priority="19" operator="equal">
      <formula>$W68</formula>
    </cfRule>
  </conditionalFormatting>
  <conditionalFormatting sqref="C92:R92">
    <cfRule type="cellIs" dxfId="160" priority="18" operator="equal">
      <formula>$W92</formula>
    </cfRule>
  </conditionalFormatting>
  <conditionalFormatting sqref="I86:R86">
    <cfRule type="cellIs" dxfId="159" priority="17" operator="equal">
      <formula>$W86</formula>
    </cfRule>
  </conditionalFormatting>
  <conditionalFormatting sqref="I80:R80">
    <cfRule type="cellIs" dxfId="158" priority="16" operator="equal">
      <formula>$W80</formula>
    </cfRule>
  </conditionalFormatting>
  <conditionalFormatting sqref="I74:R74">
    <cfRule type="cellIs" dxfId="157" priority="15" operator="equal">
      <formula>$W74</formula>
    </cfRule>
  </conditionalFormatting>
  <conditionalFormatting sqref="C20:H20">
    <cfRule type="cellIs" dxfId="156" priority="14" operator="equal">
      <formula>$W20</formula>
    </cfRule>
  </conditionalFormatting>
  <conditionalFormatting sqref="C26:H26">
    <cfRule type="cellIs" dxfId="155" priority="13" operator="equal">
      <formula>$W26</formula>
    </cfRule>
  </conditionalFormatting>
  <conditionalFormatting sqref="C32:H32">
    <cfRule type="cellIs" dxfId="154" priority="12" operator="equal">
      <formula>$W32</formula>
    </cfRule>
  </conditionalFormatting>
  <conditionalFormatting sqref="C38:H38">
    <cfRule type="cellIs" dxfId="153" priority="11" operator="equal">
      <formula>$W38</formula>
    </cfRule>
  </conditionalFormatting>
  <conditionalFormatting sqref="C44:H44">
    <cfRule type="cellIs" dxfId="152" priority="10" operator="equal">
      <formula>$W44</formula>
    </cfRule>
  </conditionalFormatting>
  <conditionalFormatting sqref="C56:H56">
    <cfRule type="cellIs" dxfId="151" priority="9" operator="equal">
      <formula>$W56</formula>
    </cfRule>
  </conditionalFormatting>
  <conditionalFormatting sqref="C62:H62">
    <cfRule type="cellIs" dxfId="150" priority="8" operator="equal">
      <formula>$W62</formula>
    </cfRule>
  </conditionalFormatting>
  <conditionalFormatting sqref="C68:H68">
    <cfRule type="cellIs" dxfId="149" priority="7" operator="equal">
      <formula>$W68</formula>
    </cfRule>
  </conditionalFormatting>
  <conditionalFormatting sqref="C74:H74">
    <cfRule type="cellIs" dxfId="148" priority="6" operator="equal">
      <formula>$W74</formula>
    </cfRule>
  </conditionalFormatting>
  <conditionalFormatting sqref="C80:H80">
    <cfRule type="cellIs" dxfId="147" priority="5" operator="equal">
      <formula>$W80</formula>
    </cfRule>
  </conditionalFormatting>
  <conditionalFormatting sqref="C86:H86">
    <cfRule type="cellIs" dxfId="146" priority="4" operator="equal">
      <formula>$W86</formula>
    </cfRule>
  </conditionalFormatting>
  <conditionalFormatting sqref="Q26:U26">
    <cfRule type="cellIs" dxfId="145" priority="3" operator="equal">
      <formula>$W26</formula>
    </cfRule>
  </conditionalFormatting>
  <conditionalFormatting sqref="Q50:U50">
    <cfRule type="cellIs" dxfId="144" priority="2" operator="equal">
      <formula>$W50</formula>
    </cfRule>
  </conditionalFormatting>
  <conditionalFormatting sqref="Q68:U68">
    <cfRule type="cellIs" dxfId="143" priority="1" operator="equal">
      <formula>$W68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6"/>
  <sheetViews>
    <sheetView zoomScale="110" zoomScaleNormal="110" workbookViewId="0">
      <pane ySplit="5" topLeftCell="A6" activePane="bottomLeft" state="frozen"/>
      <selection activeCell="K22" sqref="K22"/>
      <selection pane="bottomLeft" activeCell="AB117" sqref="AB117"/>
    </sheetView>
  </sheetViews>
  <sheetFormatPr defaultRowHeight="15" x14ac:dyDescent="0.2"/>
  <cols>
    <col min="1" max="1" width="10.7109375" style="1" customWidth="1"/>
    <col min="2" max="2" width="7.7109375" style="1" customWidth="1"/>
    <col min="3" max="39" width="3" style="1" customWidth="1"/>
    <col min="40" max="40" width="9.140625" style="1"/>
    <col min="41" max="41" width="0" style="1" hidden="1" customWidth="1"/>
    <col min="42" max="16384" width="9.140625" style="1"/>
  </cols>
  <sheetData>
    <row r="1" spans="1:43" ht="21.9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5" t="s">
        <v>91</v>
      </c>
      <c r="X1" s="6"/>
      <c r="Y1" s="6"/>
      <c r="Z1" s="6"/>
      <c r="AA1" s="3"/>
      <c r="AB1" s="6"/>
      <c r="AC1" s="6"/>
      <c r="AD1" s="3"/>
      <c r="AE1" s="3"/>
      <c r="AF1" s="6"/>
      <c r="AG1" s="6"/>
      <c r="AH1" s="3"/>
      <c r="AI1" s="6"/>
      <c r="AJ1" s="3"/>
      <c r="AK1" s="6"/>
      <c r="AL1" s="6"/>
      <c r="AM1" s="3"/>
      <c r="AN1" s="7"/>
      <c r="AQ1" s="402"/>
    </row>
    <row r="2" spans="1:43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V2" s="10"/>
      <c r="W2" s="11"/>
      <c r="X2" s="12"/>
      <c r="Y2" s="12"/>
      <c r="Z2" s="12"/>
      <c r="AA2" s="9"/>
      <c r="AB2" s="12"/>
      <c r="AC2" s="12"/>
      <c r="AD2" s="9"/>
      <c r="AE2" s="9"/>
      <c r="AF2" s="12"/>
      <c r="AG2" s="12"/>
      <c r="AH2" s="9"/>
      <c r="AI2" s="12"/>
      <c r="AJ2" s="9"/>
      <c r="AK2" s="12"/>
      <c r="AL2" s="12"/>
      <c r="AM2" s="9"/>
      <c r="AN2" s="13"/>
      <c r="AQ2" s="402"/>
    </row>
    <row r="3" spans="1:43" ht="21.95" customHeight="1" thickBot="1" x14ac:dyDescent="0.25">
      <c r="A3" s="8" t="s">
        <v>0</v>
      </c>
      <c r="B3" s="14">
        <v>1</v>
      </c>
      <c r="C3" s="12" t="s">
        <v>90</v>
      </c>
      <c r="D3" s="12"/>
      <c r="E3" s="12"/>
      <c r="F3" s="12"/>
      <c r="G3" s="12"/>
      <c r="H3" s="12"/>
      <c r="I3" s="12"/>
      <c r="J3" s="12"/>
      <c r="K3" s="9"/>
      <c r="L3" s="9"/>
      <c r="V3" s="10"/>
      <c r="W3" s="15" t="s">
        <v>112</v>
      </c>
      <c r="X3" s="12"/>
      <c r="Y3" s="12"/>
      <c r="Z3" s="12"/>
      <c r="AA3" s="9"/>
      <c r="AB3" s="12"/>
      <c r="AC3" s="12"/>
      <c r="AD3" s="9"/>
      <c r="AE3" s="9"/>
      <c r="AF3" s="12"/>
      <c r="AG3" s="12"/>
      <c r="AH3" s="9"/>
      <c r="AI3" s="12"/>
      <c r="AJ3" s="9"/>
      <c r="AK3" s="12"/>
      <c r="AL3" s="12"/>
      <c r="AM3" s="9"/>
      <c r="AN3" s="13"/>
      <c r="AQ3" s="402"/>
    </row>
    <row r="4" spans="1:43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8"/>
      <c r="J4" s="18"/>
      <c r="K4" s="19"/>
      <c r="L4" s="19"/>
      <c r="V4" s="20"/>
      <c r="W4" s="21"/>
      <c r="X4" s="18"/>
      <c r="Y4" s="18"/>
      <c r="Z4" s="18"/>
      <c r="AA4" s="19"/>
      <c r="AB4" s="18"/>
      <c r="AC4" s="18"/>
      <c r="AD4" s="19"/>
      <c r="AE4" s="19"/>
      <c r="AF4" s="18"/>
      <c r="AG4" s="18"/>
      <c r="AH4" s="19"/>
      <c r="AI4" s="18"/>
      <c r="AJ4" s="19"/>
      <c r="AK4" s="18"/>
      <c r="AL4" s="18"/>
      <c r="AM4" s="19"/>
      <c r="AN4" s="22"/>
      <c r="AQ4" s="402"/>
    </row>
    <row r="5" spans="1:43" ht="117" customHeight="1" thickBot="1" x14ac:dyDescent="0.25">
      <c r="A5" s="59" t="s">
        <v>39</v>
      </c>
      <c r="B5" s="32" t="s">
        <v>1</v>
      </c>
      <c r="C5" s="39" t="s">
        <v>70</v>
      </c>
      <c r="D5" s="103" t="s">
        <v>71</v>
      </c>
      <c r="E5" s="103" t="s">
        <v>72</v>
      </c>
      <c r="F5" s="103" t="s">
        <v>73</v>
      </c>
      <c r="G5" s="103" t="s">
        <v>74</v>
      </c>
      <c r="H5" s="390" t="s">
        <v>26</v>
      </c>
      <c r="I5" s="162" t="s">
        <v>11</v>
      </c>
      <c r="J5" s="389" t="s">
        <v>38</v>
      </c>
      <c r="K5" s="33" t="s">
        <v>12</v>
      </c>
      <c r="L5" s="36" t="s">
        <v>13</v>
      </c>
      <c r="M5" s="36" t="s">
        <v>14</v>
      </c>
      <c r="N5" s="36" t="s">
        <v>15</v>
      </c>
      <c r="O5" s="33" t="s">
        <v>16</v>
      </c>
      <c r="P5" s="36" t="s">
        <v>111</v>
      </c>
      <c r="Q5" s="36" t="s">
        <v>18</v>
      </c>
      <c r="R5" s="36" t="s">
        <v>110</v>
      </c>
      <c r="S5" s="33" t="s">
        <v>19</v>
      </c>
      <c r="T5" s="36" t="s">
        <v>20</v>
      </c>
      <c r="U5" s="306" t="s">
        <v>78</v>
      </c>
      <c r="V5" s="388" t="s">
        <v>76</v>
      </c>
      <c r="W5" s="36" t="s">
        <v>85</v>
      </c>
      <c r="X5" s="33" t="s">
        <v>85</v>
      </c>
      <c r="Y5" s="36" t="s">
        <v>76</v>
      </c>
      <c r="Z5" s="36" t="s">
        <v>75</v>
      </c>
      <c r="AA5" s="311" t="s">
        <v>79</v>
      </c>
      <c r="AB5" s="308" t="s">
        <v>80</v>
      </c>
      <c r="AC5" s="387" t="s">
        <v>109</v>
      </c>
      <c r="AD5" s="308" t="s">
        <v>81</v>
      </c>
      <c r="AE5" s="308" t="s">
        <v>82</v>
      </c>
      <c r="AF5" s="386" t="s">
        <v>31</v>
      </c>
      <c r="AG5" s="383" t="s">
        <v>22</v>
      </c>
      <c r="AH5" s="385" t="s">
        <v>23</v>
      </c>
      <c r="AI5" s="384" t="s">
        <v>28</v>
      </c>
      <c r="AJ5" s="383" t="s">
        <v>108</v>
      </c>
      <c r="AK5" s="36" t="s">
        <v>24</v>
      </c>
      <c r="AL5" s="36" t="s">
        <v>25</v>
      </c>
      <c r="AM5" s="36" t="s">
        <v>27</v>
      </c>
      <c r="AN5" s="63" t="s">
        <v>40</v>
      </c>
      <c r="AO5" s="23" t="s">
        <v>2</v>
      </c>
      <c r="AQ5" s="403" t="s">
        <v>114</v>
      </c>
    </row>
    <row r="6" spans="1:43" ht="15.6" customHeight="1" x14ac:dyDescent="0.2">
      <c r="A6" s="60"/>
      <c r="B6" s="30" t="s">
        <v>3</v>
      </c>
      <c r="C6" s="379"/>
      <c r="D6" s="108" t="s">
        <v>50</v>
      </c>
      <c r="E6" s="108" t="s">
        <v>50</v>
      </c>
      <c r="F6" s="108" t="s">
        <v>50</v>
      </c>
      <c r="G6" s="108" t="s">
        <v>50</v>
      </c>
      <c r="H6" s="175"/>
      <c r="I6" s="176">
        <v>0</v>
      </c>
      <c r="J6" s="378"/>
      <c r="K6" s="47">
        <v>0</v>
      </c>
      <c r="L6" s="46">
        <v>0</v>
      </c>
      <c r="M6" s="46">
        <v>3</v>
      </c>
      <c r="N6" s="46">
        <v>1</v>
      </c>
      <c r="O6" s="47" t="s">
        <v>50</v>
      </c>
      <c r="P6" s="46" t="s">
        <v>50</v>
      </c>
      <c r="Q6" s="46" t="s">
        <v>50</v>
      </c>
      <c r="R6" s="46" t="s">
        <v>50</v>
      </c>
      <c r="S6" s="47">
        <v>0</v>
      </c>
      <c r="T6" s="46">
        <v>1</v>
      </c>
      <c r="U6" s="277" t="s">
        <v>50</v>
      </c>
      <c r="V6" s="45" t="s">
        <v>50</v>
      </c>
      <c r="W6" s="46" t="s">
        <v>50</v>
      </c>
      <c r="X6" s="47" t="s">
        <v>50</v>
      </c>
      <c r="Y6" s="46" t="s">
        <v>50</v>
      </c>
      <c r="Z6" s="46" t="s">
        <v>50</v>
      </c>
      <c r="AA6" s="282">
        <v>0</v>
      </c>
      <c r="AB6" s="377">
        <v>2</v>
      </c>
      <c r="AC6" s="281" t="s">
        <v>50</v>
      </c>
      <c r="AD6" s="281" t="s">
        <v>50</v>
      </c>
      <c r="AE6" s="377" t="s">
        <v>50</v>
      </c>
      <c r="AF6" s="376">
        <v>0</v>
      </c>
      <c r="AG6" s="374" t="s">
        <v>50</v>
      </c>
      <c r="AH6" s="46" t="s">
        <v>50</v>
      </c>
      <c r="AI6" s="375" t="s">
        <v>50</v>
      </c>
      <c r="AJ6" s="46" t="s">
        <v>50</v>
      </c>
      <c r="AK6" s="46" t="s">
        <v>50</v>
      </c>
      <c r="AL6" s="46" t="s">
        <v>50</v>
      </c>
      <c r="AM6" s="374" t="s">
        <v>50</v>
      </c>
      <c r="AN6" s="64" t="s">
        <v>8</v>
      </c>
      <c r="AO6" s="24"/>
      <c r="AQ6" s="402" t="str">
        <f t="shared" ref="AQ6:AQ7" si="0">IF($B5="l. wsiad.",SUM(C5:E5)+SUM(H5:I5)+SUM(AA6)+SUM(AB5:AD5)+SUM(AH6)+SUM(AI5:AL5),"-")</f>
        <v>-</v>
      </c>
    </row>
    <row r="7" spans="1:43" ht="15.6" customHeight="1" x14ac:dyDescent="0.2">
      <c r="A7" s="61">
        <v>5.41</v>
      </c>
      <c r="B7" s="31" t="s">
        <v>4</v>
      </c>
      <c r="C7" s="104" t="s">
        <v>50</v>
      </c>
      <c r="D7" s="106" t="s">
        <v>50</v>
      </c>
      <c r="E7" s="106" t="s">
        <v>50</v>
      </c>
      <c r="F7" s="106" t="s">
        <v>50</v>
      </c>
      <c r="G7" s="106" t="s">
        <v>50</v>
      </c>
      <c r="H7" s="267">
        <v>2</v>
      </c>
      <c r="I7" s="237">
        <v>0</v>
      </c>
      <c r="J7" s="181" t="s">
        <v>50</v>
      </c>
      <c r="K7" s="48">
        <v>3</v>
      </c>
      <c r="L7" s="50">
        <v>0</v>
      </c>
      <c r="M7" s="50">
        <v>0</v>
      </c>
      <c r="N7" s="50">
        <v>1</v>
      </c>
      <c r="O7" s="48" t="s">
        <v>50</v>
      </c>
      <c r="P7" s="50" t="s">
        <v>50</v>
      </c>
      <c r="Q7" s="50" t="s">
        <v>50</v>
      </c>
      <c r="R7" s="50" t="s">
        <v>50</v>
      </c>
      <c r="S7" s="48">
        <v>0</v>
      </c>
      <c r="T7" s="50">
        <v>1</v>
      </c>
      <c r="U7" s="268" t="s">
        <v>50</v>
      </c>
      <c r="V7" s="49" t="s">
        <v>50</v>
      </c>
      <c r="W7" s="50" t="s">
        <v>50</v>
      </c>
      <c r="X7" s="48" t="s">
        <v>50</v>
      </c>
      <c r="Y7" s="50" t="s">
        <v>50</v>
      </c>
      <c r="Z7" s="50" t="s">
        <v>50</v>
      </c>
      <c r="AA7" s="273">
        <v>0</v>
      </c>
      <c r="AB7" s="373">
        <v>0</v>
      </c>
      <c r="AC7" s="272" t="s">
        <v>50</v>
      </c>
      <c r="AD7" s="272" t="s">
        <v>50</v>
      </c>
      <c r="AE7" s="372"/>
      <c r="AF7" s="371"/>
      <c r="AG7" s="370" t="s">
        <v>50</v>
      </c>
      <c r="AH7" s="50" t="s">
        <v>50</v>
      </c>
      <c r="AI7" s="369"/>
      <c r="AJ7" s="50" t="s">
        <v>50</v>
      </c>
      <c r="AK7" s="50" t="s">
        <v>50</v>
      </c>
      <c r="AL7" s="50" t="s">
        <v>50</v>
      </c>
      <c r="AM7" s="368"/>
      <c r="AN7" s="65">
        <f>SUM(C7:AM7)</f>
        <v>7</v>
      </c>
      <c r="AO7" s="25"/>
      <c r="AQ7" s="402" t="str">
        <f t="shared" si="0"/>
        <v>-</v>
      </c>
    </row>
    <row r="8" spans="1:43" ht="15.6" customHeight="1" x14ac:dyDescent="0.2">
      <c r="A8" s="400" t="s">
        <v>107</v>
      </c>
      <c r="B8" s="29" t="s">
        <v>5</v>
      </c>
      <c r="C8" s="141" t="s">
        <v>50</v>
      </c>
      <c r="D8" s="121" t="s">
        <v>50</v>
      </c>
      <c r="E8" s="121" t="s">
        <v>50</v>
      </c>
      <c r="F8" s="121" t="s">
        <v>50</v>
      </c>
      <c r="G8" s="133" t="s">
        <v>50</v>
      </c>
      <c r="H8" s="138">
        <f>H7</f>
        <v>2</v>
      </c>
      <c r="I8" s="259">
        <f>H8-I6+I7</f>
        <v>2</v>
      </c>
      <c r="J8" s="136" t="s">
        <v>50</v>
      </c>
      <c r="K8" s="260">
        <f>I8-K6+K7</f>
        <v>5</v>
      </c>
      <c r="L8" s="262">
        <f>K8-L6+L7</f>
        <v>5</v>
      </c>
      <c r="M8" s="262">
        <f>L8-M6+M7</f>
        <v>2</v>
      </c>
      <c r="N8" s="261">
        <f>M8-N6+N7</f>
        <v>2</v>
      </c>
      <c r="O8" s="260" t="s">
        <v>50</v>
      </c>
      <c r="P8" s="262" t="s">
        <v>50</v>
      </c>
      <c r="Q8" s="262" t="s">
        <v>50</v>
      </c>
      <c r="R8" s="261" t="s">
        <v>50</v>
      </c>
      <c r="S8" s="260">
        <f>N8-S6+S7</f>
        <v>2</v>
      </c>
      <c r="T8" s="261">
        <f>S8-T6+T7</f>
        <v>2</v>
      </c>
      <c r="U8" s="260" t="s">
        <v>50</v>
      </c>
      <c r="V8" s="262" t="s">
        <v>50</v>
      </c>
      <c r="W8" s="261" t="s">
        <v>50</v>
      </c>
      <c r="X8" s="260" t="s">
        <v>50</v>
      </c>
      <c r="Y8" s="262" t="s">
        <v>50</v>
      </c>
      <c r="Z8" s="261" t="s">
        <v>50</v>
      </c>
      <c r="AA8" s="263">
        <f>T8-AA6+AA7</f>
        <v>2</v>
      </c>
      <c r="AB8" s="264">
        <f>AA8-AB6+AB7</f>
        <v>0</v>
      </c>
      <c r="AC8" s="263" t="s">
        <v>50</v>
      </c>
      <c r="AD8" s="265" t="s">
        <v>50</v>
      </c>
      <c r="AE8" s="264" t="s">
        <v>50</v>
      </c>
      <c r="AF8" s="165">
        <f>AB8-AF6+AF7</f>
        <v>0</v>
      </c>
      <c r="AG8" s="260" t="s">
        <v>50</v>
      </c>
      <c r="AH8" s="367" t="s">
        <v>50</v>
      </c>
      <c r="AI8" s="366" t="s">
        <v>50</v>
      </c>
      <c r="AJ8" s="260" t="s">
        <v>50</v>
      </c>
      <c r="AK8" s="262" t="s">
        <v>50</v>
      </c>
      <c r="AL8" s="262" t="s">
        <v>50</v>
      </c>
      <c r="AM8" s="262" t="s">
        <v>50</v>
      </c>
      <c r="AN8" s="66"/>
      <c r="AO8" s="26">
        <f>MAX(C8:AM8)</f>
        <v>5</v>
      </c>
      <c r="AQ8" s="402">
        <f>IF($B7="l. wsiad.",SUM(C7:E7)+SUM(H7:I7)+SUM(AA8)+SUM(AB7:AD7)+SUM(AH8)+SUM(AI7:AL7),"-")</f>
        <v>4</v>
      </c>
    </row>
    <row r="9" spans="1:43" ht="15.6" customHeight="1" x14ac:dyDescent="0.2">
      <c r="A9" s="401"/>
      <c r="B9" s="29" t="s">
        <v>6</v>
      </c>
      <c r="C9" s="365"/>
      <c r="D9" s="359"/>
      <c r="E9" s="359"/>
      <c r="F9" s="359"/>
      <c r="G9" s="359"/>
      <c r="H9" s="364"/>
      <c r="I9" s="357"/>
      <c r="J9" s="363"/>
      <c r="K9" s="242"/>
      <c r="L9" s="241"/>
      <c r="M9" s="240">
        <v>5.54</v>
      </c>
      <c r="N9" s="241"/>
      <c r="O9" s="242"/>
      <c r="P9" s="240" t="s">
        <v>50</v>
      </c>
      <c r="Q9" s="241"/>
      <c r="R9" s="241"/>
      <c r="S9" s="242"/>
      <c r="T9" s="240">
        <v>5.57</v>
      </c>
      <c r="U9" s="313"/>
      <c r="V9" s="355"/>
      <c r="W9" s="241"/>
      <c r="X9" s="242"/>
      <c r="Y9" s="241"/>
      <c r="Z9" s="241"/>
      <c r="AA9" s="246"/>
      <c r="AB9" s="354">
        <v>6</v>
      </c>
      <c r="AC9" s="244"/>
      <c r="AD9" s="244"/>
      <c r="AE9" s="354" t="s">
        <v>50</v>
      </c>
      <c r="AF9" s="362">
        <v>6.05</v>
      </c>
      <c r="AG9" s="351" t="s">
        <v>50</v>
      </c>
      <c r="AH9" s="241"/>
      <c r="AI9" s="361" t="s">
        <v>50</v>
      </c>
      <c r="AJ9" s="240" t="s">
        <v>50</v>
      </c>
      <c r="AK9" s="241"/>
      <c r="AL9" s="241"/>
      <c r="AM9" s="351" t="s">
        <v>50</v>
      </c>
      <c r="AN9" s="67">
        <v>0.18</v>
      </c>
      <c r="AO9" s="25"/>
      <c r="AQ9" s="402" t="str">
        <f t="shared" ref="AQ9:AQ72" si="1">IF($B8="l. wsiad.",SUM(C8:E8)+SUM(H8:I8)+SUM(AA9)+SUM(AB8:AD8)+SUM(AH9)+SUM(AI8:AL8),"-")</f>
        <v>-</v>
      </c>
    </row>
    <row r="10" spans="1:43" ht="15.6" customHeight="1" x14ac:dyDescent="0.2">
      <c r="A10" s="401"/>
      <c r="B10" s="29" t="s">
        <v>7</v>
      </c>
      <c r="C10" s="360" t="s">
        <v>50</v>
      </c>
      <c r="D10" s="359"/>
      <c r="E10" s="359"/>
      <c r="F10" s="359"/>
      <c r="G10" s="359"/>
      <c r="H10" s="358">
        <v>5.47</v>
      </c>
      <c r="I10" s="357"/>
      <c r="J10" s="356" t="s">
        <v>50</v>
      </c>
      <c r="K10" s="242"/>
      <c r="L10" s="241"/>
      <c r="M10" s="240">
        <v>5.54</v>
      </c>
      <c r="N10" s="241"/>
      <c r="O10" s="242"/>
      <c r="P10" s="240" t="s">
        <v>50</v>
      </c>
      <c r="Q10" s="241"/>
      <c r="R10" s="241"/>
      <c r="S10" s="242"/>
      <c r="T10" s="240">
        <v>5.57</v>
      </c>
      <c r="U10" s="313"/>
      <c r="V10" s="355"/>
      <c r="W10" s="241"/>
      <c r="X10" s="242"/>
      <c r="Y10" s="241"/>
      <c r="Z10" s="241"/>
      <c r="AA10" s="246"/>
      <c r="AB10" s="354">
        <v>6</v>
      </c>
      <c r="AC10" s="244"/>
      <c r="AD10" s="244"/>
      <c r="AE10" s="353"/>
      <c r="AF10" s="352"/>
      <c r="AG10" s="351" t="s">
        <v>50</v>
      </c>
      <c r="AH10" s="241"/>
      <c r="AI10" s="350"/>
      <c r="AJ10" s="240" t="s">
        <v>50</v>
      </c>
      <c r="AK10" s="241"/>
      <c r="AL10" s="241"/>
      <c r="AM10" s="349"/>
      <c r="AN10" s="66"/>
      <c r="AO10" s="27"/>
      <c r="AQ10" s="402" t="str">
        <f t="shared" si="1"/>
        <v>-</v>
      </c>
    </row>
    <row r="11" spans="1:43" ht="15.6" customHeight="1" thickBot="1" x14ac:dyDescent="0.25">
      <c r="A11" s="62">
        <v>198</v>
      </c>
      <c r="B11" s="35" t="s">
        <v>9</v>
      </c>
      <c r="C11" s="235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3"/>
      <c r="AN11" s="68"/>
      <c r="AO11" s="28"/>
      <c r="AQ11" s="402" t="str">
        <f t="shared" si="1"/>
        <v>-</v>
      </c>
    </row>
    <row r="12" spans="1:43" ht="15.6" customHeight="1" x14ac:dyDescent="0.2">
      <c r="A12" s="60"/>
      <c r="B12" s="30" t="s">
        <v>3</v>
      </c>
      <c r="C12" s="379"/>
      <c r="D12" s="108">
        <v>0</v>
      </c>
      <c r="E12" s="108">
        <v>0</v>
      </c>
      <c r="F12" s="108">
        <v>0</v>
      </c>
      <c r="G12" s="108">
        <v>0</v>
      </c>
      <c r="H12" s="175"/>
      <c r="I12" s="176" t="s">
        <v>50</v>
      </c>
      <c r="J12" s="378"/>
      <c r="K12" s="47">
        <v>0</v>
      </c>
      <c r="L12" s="46">
        <v>0</v>
      </c>
      <c r="M12" s="46">
        <v>0</v>
      </c>
      <c r="N12" s="46">
        <v>4</v>
      </c>
      <c r="O12" s="47">
        <v>1</v>
      </c>
      <c r="P12" s="46">
        <v>0</v>
      </c>
      <c r="Q12" s="46">
        <v>2</v>
      </c>
      <c r="R12" s="46">
        <v>0</v>
      </c>
      <c r="S12" s="47" t="s">
        <v>50</v>
      </c>
      <c r="T12" s="46" t="s">
        <v>50</v>
      </c>
      <c r="U12" s="277" t="s">
        <v>50</v>
      </c>
      <c r="V12" s="45" t="s">
        <v>50</v>
      </c>
      <c r="W12" s="46" t="s">
        <v>50</v>
      </c>
      <c r="X12" s="47">
        <v>0</v>
      </c>
      <c r="Y12" s="46">
        <v>0</v>
      </c>
      <c r="Z12" s="46">
        <v>0</v>
      </c>
      <c r="AA12" s="282">
        <v>0</v>
      </c>
      <c r="AB12" s="377">
        <v>1</v>
      </c>
      <c r="AC12" s="281" t="s">
        <v>50</v>
      </c>
      <c r="AD12" s="281" t="s">
        <v>50</v>
      </c>
      <c r="AE12" s="377" t="s">
        <v>50</v>
      </c>
      <c r="AF12" s="376" t="s">
        <v>50</v>
      </c>
      <c r="AG12" s="374" t="s">
        <v>50</v>
      </c>
      <c r="AH12" s="46" t="s">
        <v>50</v>
      </c>
      <c r="AI12" s="375" t="s">
        <v>50</v>
      </c>
      <c r="AJ12" s="46" t="s">
        <v>50</v>
      </c>
      <c r="AK12" s="46" t="s">
        <v>50</v>
      </c>
      <c r="AL12" s="46" t="s">
        <v>50</v>
      </c>
      <c r="AM12" s="374" t="s">
        <v>50</v>
      </c>
      <c r="AN12" s="64" t="s">
        <v>8</v>
      </c>
      <c r="AO12" s="24"/>
      <c r="AQ12" s="402" t="str">
        <f t="shared" si="1"/>
        <v>-</v>
      </c>
    </row>
    <row r="13" spans="1:43" ht="15.6" customHeight="1" x14ac:dyDescent="0.2">
      <c r="A13" s="61">
        <v>6.36</v>
      </c>
      <c r="B13" s="31" t="s">
        <v>4</v>
      </c>
      <c r="C13" s="104">
        <v>3</v>
      </c>
      <c r="D13" s="106">
        <v>1</v>
      </c>
      <c r="E13" s="106">
        <v>0</v>
      </c>
      <c r="F13" s="106">
        <v>0</v>
      </c>
      <c r="G13" s="106">
        <v>0</v>
      </c>
      <c r="H13" s="267" t="s">
        <v>50</v>
      </c>
      <c r="I13" s="237" t="s">
        <v>50</v>
      </c>
      <c r="J13" s="181" t="s">
        <v>50</v>
      </c>
      <c r="K13" s="48">
        <v>3</v>
      </c>
      <c r="L13" s="50">
        <v>0</v>
      </c>
      <c r="M13" s="50">
        <v>0</v>
      </c>
      <c r="N13" s="50">
        <v>0</v>
      </c>
      <c r="O13" s="48">
        <v>0</v>
      </c>
      <c r="P13" s="50">
        <v>0</v>
      </c>
      <c r="Q13" s="50">
        <v>0</v>
      </c>
      <c r="R13" s="50">
        <v>0</v>
      </c>
      <c r="S13" s="48" t="s">
        <v>50</v>
      </c>
      <c r="T13" s="50" t="s">
        <v>50</v>
      </c>
      <c r="U13" s="268" t="s">
        <v>50</v>
      </c>
      <c r="V13" s="49" t="s">
        <v>50</v>
      </c>
      <c r="W13" s="50" t="s">
        <v>50</v>
      </c>
      <c r="X13" s="48">
        <v>1</v>
      </c>
      <c r="Y13" s="50">
        <v>0</v>
      </c>
      <c r="Z13" s="50">
        <v>0</v>
      </c>
      <c r="AA13" s="273">
        <v>0</v>
      </c>
      <c r="AB13" s="373" t="s">
        <v>50</v>
      </c>
      <c r="AC13" s="272" t="s">
        <v>50</v>
      </c>
      <c r="AD13" s="272" t="s">
        <v>50</v>
      </c>
      <c r="AE13" s="372"/>
      <c r="AF13" s="371"/>
      <c r="AG13" s="370" t="s">
        <v>50</v>
      </c>
      <c r="AH13" s="50" t="s">
        <v>50</v>
      </c>
      <c r="AI13" s="369"/>
      <c r="AJ13" s="50" t="s">
        <v>50</v>
      </c>
      <c r="AK13" s="50" t="s">
        <v>50</v>
      </c>
      <c r="AL13" s="50" t="s">
        <v>50</v>
      </c>
      <c r="AM13" s="368"/>
      <c r="AN13" s="65">
        <f>SUM(C13:AM13)</f>
        <v>8</v>
      </c>
      <c r="AO13" s="25"/>
      <c r="AQ13" s="402" t="str">
        <f t="shared" si="1"/>
        <v>-</v>
      </c>
    </row>
    <row r="14" spans="1:43" ht="15.6" customHeight="1" x14ac:dyDescent="0.2">
      <c r="A14" s="400" t="s">
        <v>101</v>
      </c>
      <c r="B14" s="29" t="s">
        <v>5</v>
      </c>
      <c r="C14" s="141">
        <f>C13</f>
        <v>3</v>
      </c>
      <c r="D14" s="121">
        <f>C14-D12+D13</f>
        <v>4</v>
      </c>
      <c r="E14" s="121">
        <f>D14-E12+E13</f>
        <v>4</v>
      </c>
      <c r="F14" s="121">
        <f>E14-F12+F13</f>
        <v>4</v>
      </c>
      <c r="G14" s="133">
        <f>F14-G12+G13</f>
        <v>4</v>
      </c>
      <c r="H14" s="138" t="str">
        <f>H13</f>
        <v>x</v>
      </c>
      <c r="I14" s="259" t="s">
        <v>50</v>
      </c>
      <c r="J14" s="136" t="s">
        <v>50</v>
      </c>
      <c r="K14" s="260">
        <f>G14-K12+K13</f>
        <v>7</v>
      </c>
      <c r="L14" s="262">
        <f t="shared" ref="L14:R14" si="2">K14-L12+L13</f>
        <v>7</v>
      </c>
      <c r="M14" s="262">
        <f t="shared" si="2"/>
        <v>7</v>
      </c>
      <c r="N14" s="261">
        <f t="shared" si="2"/>
        <v>3</v>
      </c>
      <c r="O14" s="260">
        <f t="shared" si="2"/>
        <v>2</v>
      </c>
      <c r="P14" s="262">
        <f t="shared" si="2"/>
        <v>2</v>
      </c>
      <c r="Q14" s="262">
        <f t="shared" si="2"/>
        <v>0</v>
      </c>
      <c r="R14" s="261">
        <f t="shared" si="2"/>
        <v>0</v>
      </c>
      <c r="S14" s="260" t="s">
        <v>50</v>
      </c>
      <c r="T14" s="261" t="s">
        <v>50</v>
      </c>
      <c r="U14" s="260" t="s">
        <v>50</v>
      </c>
      <c r="V14" s="262" t="s">
        <v>50</v>
      </c>
      <c r="W14" s="261" t="s">
        <v>50</v>
      </c>
      <c r="X14" s="260">
        <f>R14-X12+X13</f>
        <v>1</v>
      </c>
      <c r="Y14" s="262">
        <f>X14-Y12+Y13</f>
        <v>1</v>
      </c>
      <c r="Z14" s="261">
        <f>Y14-Z12+Z13</f>
        <v>1</v>
      </c>
      <c r="AA14" s="263">
        <f>Z14-AA12+AA13</f>
        <v>1</v>
      </c>
      <c r="AB14" s="264">
        <f>AA14-AB12</f>
        <v>0</v>
      </c>
      <c r="AC14" s="263" t="s">
        <v>50</v>
      </c>
      <c r="AD14" s="265" t="s">
        <v>50</v>
      </c>
      <c r="AE14" s="264" t="s">
        <v>50</v>
      </c>
      <c r="AF14" s="165" t="s">
        <v>50</v>
      </c>
      <c r="AG14" s="260" t="s">
        <v>50</v>
      </c>
      <c r="AH14" s="367" t="s">
        <v>50</v>
      </c>
      <c r="AI14" s="366" t="s">
        <v>50</v>
      </c>
      <c r="AJ14" s="260" t="s">
        <v>50</v>
      </c>
      <c r="AK14" s="262" t="s">
        <v>50</v>
      </c>
      <c r="AL14" s="262" t="s">
        <v>50</v>
      </c>
      <c r="AM14" s="262" t="s">
        <v>50</v>
      </c>
      <c r="AN14" s="66"/>
      <c r="AO14" s="26">
        <f>MAX(C14:AM14)</f>
        <v>7</v>
      </c>
      <c r="AQ14" s="402">
        <f t="shared" si="1"/>
        <v>5</v>
      </c>
    </row>
    <row r="15" spans="1:43" ht="15.6" customHeight="1" x14ac:dyDescent="0.2">
      <c r="A15" s="401"/>
      <c r="B15" s="29" t="s">
        <v>6</v>
      </c>
      <c r="C15" s="365"/>
      <c r="D15" s="359"/>
      <c r="E15" s="359"/>
      <c r="F15" s="359"/>
      <c r="G15" s="359"/>
      <c r="H15" s="364"/>
      <c r="I15" s="357"/>
      <c r="J15" s="363"/>
      <c r="K15" s="242"/>
      <c r="L15" s="241"/>
      <c r="M15" s="240">
        <v>6.47</v>
      </c>
      <c r="N15" s="241"/>
      <c r="O15" s="242"/>
      <c r="P15" s="240">
        <v>6.52</v>
      </c>
      <c r="Q15" s="241"/>
      <c r="R15" s="241"/>
      <c r="S15" s="242"/>
      <c r="T15" s="240" t="s">
        <v>50</v>
      </c>
      <c r="U15" s="313"/>
      <c r="V15" s="355"/>
      <c r="W15" s="241"/>
      <c r="X15" s="242"/>
      <c r="Y15" s="241"/>
      <c r="Z15" s="241"/>
      <c r="AA15" s="246"/>
      <c r="AB15" s="354">
        <v>7</v>
      </c>
      <c r="AC15" s="244"/>
      <c r="AD15" s="244"/>
      <c r="AE15" s="354" t="s">
        <v>50</v>
      </c>
      <c r="AF15" s="362" t="s">
        <v>50</v>
      </c>
      <c r="AG15" s="351" t="s">
        <v>50</v>
      </c>
      <c r="AH15" s="241"/>
      <c r="AI15" s="361" t="s">
        <v>50</v>
      </c>
      <c r="AJ15" s="240" t="s">
        <v>50</v>
      </c>
      <c r="AK15" s="241"/>
      <c r="AL15" s="241"/>
      <c r="AM15" s="351" t="s">
        <v>50</v>
      </c>
      <c r="AN15" s="67">
        <v>0.24</v>
      </c>
      <c r="AO15" s="25"/>
      <c r="AQ15" s="402" t="str">
        <f t="shared" si="1"/>
        <v>-</v>
      </c>
    </row>
    <row r="16" spans="1:43" ht="15.6" customHeight="1" x14ac:dyDescent="0.2">
      <c r="A16" s="401"/>
      <c r="B16" s="29" t="s">
        <v>7</v>
      </c>
      <c r="C16" s="360">
        <v>6.36</v>
      </c>
      <c r="D16" s="359"/>
      <c r="E16" s="359"/>
      <c r="F16" s="359"/>
      <c r="G16" s="359"/>
      <c r="H16" s="358" t="s">
        <v>50</v>
      </c>
      <c r="I16" s="357"/>
      <c r="J16" s="356" t="s">
        <v>50</v>
      </c>
      <c r="K16" s="242"/>
      <c r="L16" s="241"/>
      <c r="M16" s="240">
        <v>6.48</v>
      </c>
      <c r="N16" s="241"/>
      <c r="O16" s="242"/>
      <c r="P16" s="240">
        <v>6.52</v>
      </c>
      <c r="Q16" s="241"/>
      <c r="R16" s="241"/>
      <c r="S16" s="242"/>
      <c r="T16" s="240" t="s">
        <v>50</v>
      </c>
      <c r="U16" s="313"/>
      <c r="V16" s="355"/>
      <c r="W16" s="241"/>
      <c r="X16" s="242"/>
      <c r="Y16" s="241"/>
      <c r="Z16" s="241"/>
      <c r="AA16" s="246"/>
      <c r="AB16" s="354" t="s">
        <v>50</v>
      </c>
      <c r="AC16" s="244"/>
      <c r="AD16" s="244"/>
      <c r="AE16" s="353"/>
      <c r="AF16" s="352"/>
      <c r="AG16" s="351" t="s">
        <v>50</v>
      </c>
      <c r="AH16" s="241"/>
      <c r="AI16" s="350"/>
      <c r="AJ16" s="240" t="s">
        <v>50</v>
      </c>
      <c r="AK16" s="241"/>
      <c r="AL16" s="241"/>
      <c r="AM16" s="349"/>
      <c r="AN16" s="66"/>
      <c r="AO16" s="27"/>
      <c r="AQ16" s="402" t="str">
        <f t="shared" si="1"/>
        <v>-</v>
      </c>
    </row>
    <row r="17" spans="1:43" ht="15.6" customHeight="1" thickBot="1" x14ac:dyDescent="0.25">
      <c r="A17" s="62">
        <v>198</v>
      </c>
      <c r="B17" s="35" t="s">
        <v>9</v>
      </c>
      <c r="C17" s="235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3"/>
      <c r="AN17" s="68"/>
      <c r="AO17" s="28"/>
      <c r="AQ17" s="402" t="str">
        <f t="shared" si="1"/>
        <v>-</v>
      </c>
    </row>
    <row r="18" spans="1:43" ht="15.6" customHeight="1" x14ac:dyDescent="0.2">
      <c r="A18" s="60"/>
      <c r="B18" s="30" t="s">
        <v>3</v>
      </c>
      <c r="C18" s="379"/>
      <c r="D18" s="108" t="s">
        <v>50</v>
      </c>
      <c r="E18" s="108" t="s">
        <v>50</v>
      </c>
      <c r="F18" s="108" t="s">
        <v>50</v>
      </c>
      <c r="G18" s="108" t="s">
        <v>50</v>
      </c>
      <c r="H18" s="175"/>
      <c r="I18" s="176">
        <v>0</v>
      </c>
      <c r="J18" s="378"/>
      <c r="K18" s="47">
        <v>2</v>
      </c>
      <c r="L18" s="46">
        <v>0</v>
      </c>
      <c r="M18" s="46">
        <v>0</v>
      </c>
      <c r="N18" s="46">
        <v>2</v>
      </c>
      <c r="O18" s="47">
        <v>2</v>
      </c>
      <c r="P18" s="46">
        <v>0</v>
      </c>
      <c r="Q18" s="46">
        <v>2</v>
      </c>
      <c r="R18" s="46">
        <v>2</v>
      </c>
      <c r="S18" s="47" t="s">
        <v>50</v>
      </c>
      <c r="T18" s="46" t="s">
        <v>50</v>
      </c>
      <c r="U18" s="277" t="s">
        <v>50</v>
      </c>
      <c r="V18" s="45" t="s">
        <v>50</v>
      </c>
      <c r="W18" s="46" t="s">
        <v>50</v>
      </c>
      <c r="X18" s="47" t="s">
        <v>50</v>
      </c>
      <c r="Y18" s="46" t="s">
        <v>50</v>
      </c>
      <c r="Z18" s="46" t="s">
        <v>50</v>
      </c>
      <c r="AA18" s="282" t="s">
        <v>50</v>
      </c>
      <c r="AB18" s="377" t="s">
        <v>50</v>
      </c>
      <c r="AC18" s="281" t="s">
        <v>50</v>
      </c>
      <c r="AD18" s="281" t="s">
        <v>50</v>
      </c>
      <c r="AE18" s="377" t="s">
        <v>50</v>
      </c>
      <c r="AF18" s="376" t="s">
        <v>50</v>
      </c>
      <c r="AG18" s="374">
        <v>1</v>
      </c>
      <c r="AH18" s="46">
        <v>0</v>
      </c>
      <c r="AI18" s="375">
        <v>0</v>
      </c>
      <c r="AJ18" s="46" t="s">
        <v>50</v>
      </c>
      <c r="AK18" s="46" t="s">
        <v>50</v>
      </c>
      <c r="AL18" s="46" t="s">
        <v>50</v>
      </c>
      <c r="AM18" s="374" t="s">
        <v>50</v>
      </c>
      <c r="AN18" s="64" t="s">
        <v>8</v>
      </c>
      <c r="AO18" s="24"/>
      <c r="AQ18" s="402" t="str">
        <f t="shared" si="1"/>
        <v>-</v>
      </c>
    </row>
    <row r="19" spans="1:43" ht="15.6" customHeight="1" x14ac:dyDescent="0.2">
      <c r="A19" s="61">
        <v>7.28</v>
      </c>
      <c r="B19" s="31" t="s">
        <v>4</v>
      </c>
      <c r="C19" s="104" t="s">
        <v>50</v>
      </c>
      <c r="D19" s="106" t="s">
        <v>50</v>
      </c>
      <c r="E19" s="106" t="s">
        <v>50</v>
      </c>
      <c r="F19" s="106" t="s">
        <v>50</v>
      </c>
      <c r="G19" s="106" t="s">
        <v>50</v>
      </c>
      <c r="H19" s="267">
        <v>5</v>
      </c>
      <c r="I19" s="237">
        <v>0</v>
      </c>
      <c r="J19" s="181" t="s">
        <v>50</v>
      </c>
      <c r="K19" s="48">
        <v>3</v>
      </c>
      <c r="L19" s="50">
        <v>0</v>
      </c>
      <c r="M19" s="50">
        <v>1</v>
      </c>
      <c r="N19" s="50">
        <v>0</v>
      </c>
      <c r="O19" s="48">
        <v>1</v>
      </c>
      <c r="P19" s="50">
        <v>1</v>
      </c>
      <c r="Q19" s="50">
        <v>0</v>
      </c>
      <c r="R19" s="50">
        <v>0</v>
      </c>
      <c r="S19" s="48" t="s">
        <v>50</v>
      </c>
      <c r="T19" s="50" t="s">
        <v>50</v>
      </c>
      <c r="U19" s="268" t="s">
        <v>50</v>
      </c>
      <c r="V19" s="49" t="s">
        <v>50</v>
      </c>
      <c r="W19" s="50" t="s">
        <v>50</v>
      </c>
      <c r="X19" s="48" t="s">
        <v>50</v>
      </c>
      <c r="Y19" s="50" t="s">
        <v>50</v>
      </c>
      <c r="Z19" s="50" t="s">
        <v>50</v>
      </c>
      <c r="AA19" s="273" t="s">
        <v>50</v>
      </c>
      <c r="AB19" s="373" t="s">
        <v>50</v>
      </c>
      <c r="AC19" s="272" t="s">
        <v>50</v>
      </c>
      <c r="AD19" s="272" t="s">
        <v>50</v>
      </c>
      <c r="AE19" s="372"/>
      <c r="AF19" s="371"/>
      <c r="AG19" s="370">
        <v>0</v>
      </c>
      <c r="AH19" s="50">
        <v>0</v>
      </c>
      <c r="AI19" s="369"/>
      <c r="AJ19" s="50" t="s">
        <v>50</v>
      </c>
      <c r="AK19" s="50" t="s">
        <v>50</v>
      </c>
      <c r="AL19" s="50" t="s">
        <v>50</v>
      </c>
      <c r="AM19" s="368"/>
      <c r="AN19" s="65">
        <f>SUM(C19:AM19)</f>
        <v>11</v>
      </c>
      <c r="AO19" s="25"/>
      <c r="AQ19" s="402" t="str">
        <f t="shared" si="1"/>
        <v>-</v>
      </c>
    </row>
    <row r="20" spans="1:43" ht="15.6" customHeight="1" x14ac:dyDescent="0.2">
      <c r="A20" s="400" t="s">
        <v>106</v>
      </c>
      <c r="B20" s="29" t="s">
        <v>5</v>
      </c>
      <c r="C20" s="141" t="s">
        <v>50</v>
      </c>
      <c r="D20" s="121" t="s">
        <v>50</v>
      </c>
      <c r="E20" s="121" t="s">
        <v>50</v>
      </c>
      <c r="F20" s="121" t="s">
        <v>50</v>
      </c>
      <c r="G20" s="133" t="s">
        <v>50</v>
      </c>
      <c r="H20" s="138">
        <f>H19</f>
        <v>5</v>
      </c>
      <c r="I20" s="259">
        <f>H20-I18+I19</f>
        <v>5</v>
      </c>
      <c r="J20" s="136" t="s">
        <v>50</v>
      </c>
      <c r="K20" s="260">
        <f>I20-K18+K19</f>
        <v>6</v>
      </c>
      <c r="L20" s="262">
        <f t="shared" ref="L20:R20" si="3">K20-L18+L19</f>
        <v>6</v>
      </c>
      <c r="M20" s="262">
        <f t="shared" si="3"/>
        <v>7</v>
      </c>
      <c r="N20" s="261">
        <f t="shared" si="3"/>
        <v>5</v>
      </c>
      <c r="O20" s="260">
        <f t="shared" si="3"/>
        <v>4</v>
      </c>
      <c r="P20" s="262">
        <f t="shared" si="3"/>
        <v>5</v>
      </c>
      <c r="Q20" s="262">
        <f t="shared" si="3"/>
        <v>3</v>
      </c>
      <c r="R20" s="261">
        <f t="shared" si="3"/>
        <v>1</v>
      </c>
      <c r="S20" s="260" t="s">
        <v>50</v>
      </c>
      <c r="T20" s="261" t="s">
        <v>50</v>
      </c>
      <c r="U20" s="260" t="s">
        <v>50</v>
      </c>
      <c r="V20" s="262" t="s">
        <v>50</v>
      </c>
      <c r="W20" s="261" t="s">
        <v>50</v>
      </c>
      <c r="X20" s="260" t="s">
        <v>50</v>
      </c>
      <c r="Y20" s="262" t="s">
        <v>50</v>
      </c>
      <c r="Z20" s="261" t="s">
        <v>50</v>
      </c>
      <c r="AA20" s="263" t="s">
        <v>50</v>
      </c>
      <c r="AB20" s="264" t="s">
        <v>50</v>
      </c>
      <c r="AC20" s="263" t="s">
        <v>50</v>
      </c>
      <c r="AD20" s="265" t="s">
        <v>50</v>
      </c>
      <c r="AE20" s="264" t="s">
        <v>50</v>
      </c>
      <c r="AF20" s="165" t="s">
        <v>50</v>
      </c>
      <c r="AG20" s="260">
        <f>R20-AG18+AG19</f>
        <v>0</v>
      </c>
      <c r="AH20" s="367">
        <f>AG20-AH18+AH19</f>
        <v>0</v>
      </c>
      <c r="AI20" s="366">
        <f>AH20-AI18+AI19</f>
        <v>0</v>
      </c>
      <c r="AJ20" s="260" t="s">
        <v>50</v>
      </c>
      <c r="AK20" s="262" t="s">
        <v>50</v>
      </c>
      <c r="AL20" s="262" t="s">
        <v>50</v>
      </c>
      <c r="AM20" s="262" t="s">
        <v>50</v>
      </c>
      <c r="AN20" s="66"/>
      <c r="AO20" s="26">
        <f>MAX(C20:AM20)</f>
        <v>7</v>
      </c>
      <c r="AQ20" s="402">
        <f t="shared" si="1"/>
        <v>5</v>
      </c>
    </row>
    <row r="21" spans="1:43" ht="15.6" customHeight="1" x14ac:dyDescent="0.2">
      <c r="A21" s="401"/>
      <c r="B21" s="29" t="s">
        <v>6</v>
      </c>
      <c r="C21" s="365"/>
      <c r="D21" s="359"/>
      <c r="E21" s="359"/>
      <c r="F21" s="359"/>
      <c r="G21" s="359"/>
      <c r="H21" s="364"/>
      <c r="I21" s="357"/>
      <c r="J21" s="363"/>
      <c r="K21" s="242"/>
      <c r="L21" s="241"/>
      <c r="M21" s="240">
        <v>7.36</v>
      </c>
      <c r="N21" s="241"/>
      <c r="O21" s="242"/>
      <c r="P21" s="240">
        <v>7.41</v>
      </c>
      <c r="Q21" s="241"/>
      <c r="R21" s="241"/>
      <c r="S21" s="242"/>
      <c r="T21" s="240" t="s">
        <v>50</v>
      </c>
      <c r="U21" s="313"/>
      <c r="V21" s="355"/>
      <c r="W21" s="241"/>
      <c r="X21" s="242"/>
      <c r="Y21" s="241"/>
      <c r="Z21" s="241"/>
      <c r="AA21" s="246"/>
      <c r="AB21" s="354" t="s">
        <v>50</v>
      </c>
      <c r="AC21" s="244"/>
      <c r="AD21" s="244"/>
      <c r="AE21" s="354" t="s">
        <v>50</v>
      </c>
      <c r="AF21" s="362" t="s">
        <v>50</v>
      </c>
      <c r="AG21" s="351">
        <v>7.45</v>
      </c>
      <c r="AH21" s="241"/>
      <c r="AI21" s="361">
        <v>7.48</v>
      </c>
      <c r="AJ21" s="240" t="s">
        <v>50</v>
      </c>
      <c r="AK21" s="241"/>
      <c r="AL21" s="241"/>
      <c r="AM21" s="351" t="s">
        <v>50</v>
      </c>
      <c r="AN21" s="67">
        <v>0.19</v>
      </c>
      <c r="AO21" s="25"/>
      <c r="AQ21" s="402" t="str">
        <f t="shared" si="1"/>
        <v>-</v>
      </c>
    </row>
    <row r="22" spans="1:43" ht="15.6" customHeight="1" x14ac:dyDescent="0.2">
      <c r="A22" s="401"/>
      <c r="B22" s="29" t="s">
        <v>7</v>
      </c>
      <c r="C22" s="360" t="s">
        <v>50</v>
      </c>
      <c r="D22" s="359"/>
      <c r="E22" s="359"/>
      <c r="F22" s="359"/>
      <c r="G22" s="359"/>
      <c r="H22" s="358">
        <v>7.29</v>
      </c>
      <c r="I22" s="357"/>
      <c r="J22" s="356" t="s">
        <v>50</v>
      </c>
      <c r="K22" s="242"/>
      <c r="L22" s="241"/>
      <c r="M22" s="240">
        <v>7.36</v>
      </c>
      <c r="N22" s="241"/>
      <c r="O22" s="242"/>
      <c r="P22" s="240">
        <v>7.41</v>
      </c>
      <c r="Q22" s="241"/>
      <c r="R22" s="241"/>
      <c r="S22" s="242"/>
      <c r="T22" s="240" t="s">
        <v>50</v>
      </c>
      <c r="U22" s="313"/>
      <c r="V22" s="355"/>
      <c r="W22" s="241"/>
      <c r="X22" s="242"/>
      <c r="Y22" s="241"/>
      <c r="Z22" s="241"/>
      <c r="AA22" s="246"/>
      <c r="AB22" s="354" t="s">
        <v>50</v>
      </c>
      <c r="AC22" s="244"/>
      <c r="AD22" s="244"/>
      <c r="AE22" s="353"/>
      <c r="AF22" s="352"/>
      <c r="AG22" s="351">
        <v>7.45</v>
      </c>
      <c r="AH22" s="241"/>
      <c r="AI22" s="350"/>
      <c r="AJ22" s="240" t="s">
        <v>50</v>
      </c>
      <c r="AK22" s="241"/>
      <c r="AL22" s="241"/>
      <c r="AM22" s="349"/>
      <c r="AN22" s="66"/>
      <c r="AO22" s="27"/>
      <c r="AQ22" s="402" t="str">
        <f t="shared" si="1"/>
        <v>-</v>
      </c>
    </row>
    <row r="23" spans="1:43" ht="15.6" customHeight="1" thickBot="1" x14ac:dyDescent="0.25">
      <c r="A23" s="62">
        <v>198</v>
      </c>
      <c r="B23" s="35" t="s">
        <v>9</v>
      </c>
      <c r="C23" s="235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3"/>
      <c r="AN23" s="68"/>
      <c r="AO23" s="28"/>
      <c r="AQ23" s="402" t="str">
        <f t="shared" si="1"/>
        <v>-</v>
      </c>
    </row>
    <row r="24" spans="1:43" ht="15.6" customHeight="1" x14ac:dyDescent="0.2">
      <c r="A24" s="60"/>
      <c r="B24" s="30" t="s">
        <v>3</v>
      </c>
      <c r="C24" s="379"/>
      <c r="D24" s="108" t="s">
        <v>50</v>
      </c>
      <c r="E24" s="108" t="s">
        <v>50</v>
      </c>
      <c r="F24" s="108" t="s">
        <v>50</v>
      </c>
      <c r="G24" s="108" t="s">
        <v>50</v>
      </c>
      <c r="H24" s="175"/>
      <c r="I24" s="176" t="s">
        <v>50</v>
      </c>
      <c r="J24" s="378"/>
      <c r="K24" s="47">
        <v>0</v>
      </c>
      <c r="L24" s="46">
        <v>0</v>
      </c>
      <c r="M24" s="46">
        <v>2</v>
      </c>
      <c r="N24" s="46">
        <v>7</v>
      </c>
      <c r="O24" s="47" t="s">
        <v>50</v>
      </c>
      <c r="P24" s="46" t="s">
        <v>50</v>
      </c>
      <c r="Q24" s="46" t="s">
        <v>50</v>
      </c>
      <c r="R24" s="46" t="s">
        <v>50</v>
      </c>
      <c r="S24" s="47">
        <v>0</v>
      </c>
      <c r="T24" s="46">
        <v>1</v>
      </c>
      <c r="U24" s="277" t="s">
        <v>50</v>
      </c>
      <c r="V24" s="45" t="s">
        <v>50</v>
      </c>
      <c r="W24" s="46" t="s">
        <v>50</v>
      </c>
      <c r="X24" s="47" t="s">
        <v>50</v>
      </c>
      <c r="Y24" s="46" t="s">
        <v>50</v>
      </c>
      <c r="Z24" s="46" t="s">
        <v>50</v>
      </c>
      <c r="AA24" s="282">
        <v>2</v>
      </c>
      <c r="AB24" s="377">
        <v>0</v>
      </c>
      <c r="AC24" s="281">
        <v>0</v>
      </c>
      <c r="AD24" s="281">
        <v>0</v>
      </c>
      <c r="AE24" s="377">
        <v>2</v>
      </c>
      <c r="AF24" s="376" t="s">
        <v>50</v>
      </c>
      <c r="AG24" s="374" t="s">
        <v>50</v>
      </c>
      <c r="AH24" s="46" t="s">
        <v>50</v>
      </c>
      <c r="AI24" s="375" t="s">
        <v>50</v>
      </c>
      <c r="AJ24" s="46" t="s">
        <v>50</v>
      </c>
      <c r="AK24" s="46" t="s">
        <v>50</v>
      </c>
      <c r="AL24" s="46" t="s">
        <v>50</v>
      </c>
      <c r="AM24" s="374" t="s">
        <v>50</v>
      </c>
      <c r="AN24" s="64" t="s">
        <v>8</v>
      </c>
      <c r="AO24" s="24"/>
      <c r="AQ24" s="402" t="str">
        <f t="shared" si="1"/>
        <v>-</v>
      </c>
    </row>
    <row r="25" spans="1:43" ht="15.6" customHeight="1" x14ac:dyDescent="0.2">
      <c r="A25" s="61">
        <v>8.07</v>
      </c>
      <c r="B25" s="31" t="s">
        <v>4</v>
      </c>
      <c r="C25" s="104" t="s">
        <v>50</v>
      </c>
      <c r="D25" s="106" t="s">
        <v>50</v>
      </c>
      <c r="E25" s="106" t="s">
        <v>50</v>
      </c>
      <c r="F25" s="106" t="s">
        <v>50</v>
      </c>
      <c r="G25" s="106" t="s">
        <v>50</v>
      </c>
      <c r="H25" s="267" t="s">
        <v>50</v>
      </c>
      <c r="I25" s="237" t="s">
        <v>50</v>
      </c>
      <c r="J25" s="181">
        <v>5</v>
      </c>
      <c r="K25" s="48">
        <v>6</v>
      </c>
      <c r="L25" s="50">
        <v>1</v>
      </c>
      <c r="M25" s="50">
        <v>0</v>
      </c>
      <c r="N25" s="50">
        <v>0</v>
      </c>
      <c r="O25" s="48" t="s">
        <v>50</v>
      </c>
      <c r="P25" s="50" t="s">
        <v>50</v>
      </c>
      <c r="Q25" s="50" t="s">
        <v>50</v>
      </c>
      <c r="R25" s="50" t="s">
        <v>50</v>
      </c>
      <c r="S25" s="48">
        <v>1</v>
      </c>
      <c r="T25" s="50">
        <v>1</v>
      </c>
      <c r="U25" s="268" t="s">
        <v>50</v>
      </c>
      <c r="V25" s="49" t="s">
        <v>50</v>
      </c>
      <c r="W25" s="50" t="s">
        <v>50</v>
      </c>
      <c r="X25" s="48" t="s">
        <v>50</v>
      </c>
      <c r="Y25" s="50" t="s">
        <v>50</v>
      </c>
      <c r="Z25" s="50" t="s">
        <v>50</v>
      </c>
      <c r="AA25" s="273">
        <v>0</v>
      </c>
      <c r="AB25" s="373">
        <v>0</v>
      </c>
      <c r="AC25" s="272">
        <v>0</v>
      </c>
      <c r="AD25" s="272">
        <v>0</v>
      </c>
      <c r="AE25" s="372"/>
      <c r="AF25" s="371"/>
      <c r="AG25" s="370" t="s">
        <v>50</v>
      </c>
      <c r="AH25" s="50" t="s">
        <v>50</v>
      </c>
      <c r="AI25" s="369"/>
      <c r="AJ25" s="50" t="s">
        <v>50</v>
      </c>
      <c r="AK25" s="50" t="s">
        <v>50</v>
      </c>
      <c r="AL25" s="50" t="s">
        <v>50</v>
      </c>
      <c r="AM25" s="368"/>
      <c r="AN25" s="65">
        <f>SUM(C25:AM25)</f>
        <v>14</v>
      </c>
      <c r="AO25" s="25"/>
      <c r="AQ25" s="402" t="str">
        <f t="shared" si="1"/>
        <v>-</v>
      </c>
    </row>
    <row r="26" spans="1:43" ht="15.6" customHeight="1" x14ac:dyDescent="0.2">
      <c r="A26" s="400" t="s">
        <v>96</v>
      </c>
      <c r="B26" s="29" t="s">
        <v>5</v>
      </c>
      <c r="C26" s="141" t="s">
        <v>50</v>
      </c>
      <c r="D26" s="121" t="s">
        <v>50</v>
      </c>
      <c r="E26" s="121" t="s">
        <v>50</v>
      </c>
      <c r="F26" s="121" t="s">
        <v>50</v>
      </c>
      <c r="G26" s="133" t="s">
        <v>50</v>
      </c>
      <c r="H26" s="138" t="s">
        <v>50</v>
      </c>
      <c r="I26" s="259" t="s">
        <v>50</v>
      </c>
      <c r="J26" s="136">
        <f>J25</f>
        <v>5</v>
      </c>
      <c r="K26" s="260">
        <f>J26-K24+K25</f>
        <v>11</v>
      </c>
      <c r="L26" s="262">
        <f>K26-L24+L25</f>
        <v>12</v>
      </c>
      <c r="M26" s="262">
        <f>L26-M24+M25</f>
        <v>10</v>
      </c>
      <c r="N26" s="261">
        <f>M26-N24+N25</f>
        <v>3</v>
      </c>
      <c r="O26" s="260" t="s">
        <v>50</v>
      </c>
      <c r="P26" s="262" t="s">
        <v>50</v>
      </c>
      <c r="Q26" s="262" t="s">
        <v>50</v>
      </c>
      <c r="R26" s="261" t="s">
        <v>50</v>
      </c>
      <c r="S26" s="260">
        <f>N26-S24+S25</f>
        <v>4</v>
      </c>
      <c r="T26" s="261">
        <f>S26-T24+T25</f>
        <v>4</v>
      </c>
      <c r="U26" s="260" t="s">
        <v>50</v>
      </c>
      <c r="V26" s="262" t="s">
        <v>50</v>
      </c>
      <c r="W26" s="261" t="s">
        <v>50</v>
      </c>
      <c r="X26" s="260" t="s">
        <v>50</v>
      </c>
      <c r="Y26" s="262" t="s">
        <v>50</v>
      </c>
      <c r="Z26" s="261" t="s">
        <v>50</v>
      </c>
      <c r="AA26" s="263">
        <f>T26-AA24+AA25</f>
        <v>2</v>
      </c>
      <c r="AB26" s="264">
        <f>AA26-AB24+AB25</f>
        <v>2</v>
      </c>
      <c r="AC26" s="263">
        <f>AB26-AC24+AC25</f>
        <v>2</v>
      </c>
      <c r="AD26" s="265">
        <f>AC26-AD24+AD25</f>
        <v>2</v>
      </c>
      <c r="AE26" s="264">
        <f>AD26-AE24+AE25</f>
        <v>0</v>
      </c>
      <c r="AF26" s="165" t="s">
        <v>50</v>
      </c>
      <c r="AG26" s="260" t="s">
        <v>50</v>
      </c>
      <c r="AH26" s="367" t="s">
        <v>50</v>
      </c>
      <c r="AI26" s="366" t="s">
        <v>50</v>
      </c>
      <c r="AJ26" s="260" t="s">
        <v>50</v>
      </c>
      <c r="AK26" s="262" t="s">
        <v>50</v>
      </c>
      <c r="AL26" s="262" t="s">
        <v>50</v>
      </c>
      <c r="AM26" s="262" t="s">
        <v>50</v>
      </c>
      <c r="AN26" s="66"/>
      <c r="AO26" s="26">
        <f>MAX(C26:AM26)</f>
        <v>12</v>
      </c>
      <c r="AQ26" s="402">
        <f t="shared" si="1"/>
        <v>2</v>
      </c>
    </row>
    <row r="27" spans="1:43" ht="15.6" customHeight="1" x14ac:dyDescent="0.2">
      <c r="A27" s="401"/>
      <c r="B27" s="29" t="s">
        <v>6</v>
      </c>
      <c r="C27" s="365"/>
      <c r="D27" s="359"/>
      <c r="E27" s="359"/>
      <c r="F27" s="359"/>
      <c r="G27" s="359"/>
      <c r="H27" s="364"/>
      <c r="I27" s="357"/>
      <c r="J27" s="363"/>
      <c r="K27" s="242"/>
      <c r="L27" s="241"/>
      <c r="M27" s="240">
        <v>8.11</v>
      </c>
      <c r="N27" s="241"/>
      <c r="O27" s="242"/>
      <c r="P27" s="240" t="s">
        <v>50</v>
      </c>
      <c r="Q27" s="241"/>
      <c r="R27" s="241"/>
      <c r="S27" s="242"/>
      <c r="T27" s="240">
        <v>8.15</v>
      </c>
      <c r="U27" s="313"/>
      <c r="V27" s="355"/>
      <c r="W27" s="241"/>
      <c r="X27" s="242"/>
      <c r="Y27" s="241"/>
      <c r="Z27" s="241"/>
      <c r="AA27" s="246"/>
      <c r="AB27" s="354">
        <v>8.2100000000000009</v>
      </c>
      <c r="AC27" s="244"/>
      <c r="AD27" s="244"/>
      <c r="AE27" s="354">
        <v>8.23</v>
      </c>
      <c r="AF27" s="362" t="s">
        <v>50</v>
      </c>
      <c r="AG27" s="351" t="s">
        <v>50</v>
      </c>
      <c r="AH27" s="241"/>
      <c r="AI27" s="361" t="s">
        <v>50</v>
      </c>
      <c r="AJ27" s="240" t="s">
        <v>50</v>
      </c>
      <c r="AK27" s="241"/>
      <c r="AL27" s="241"/>
      <c r="AM27" s="351" t="s">
        <v>50</v>
      </c>
      <c r="AN27" s="67">
        <v>0.16</v>
      </c>
      <c r="AO27" s="25"/>
      <c r="AQ27" s="402" t="str">
        <f t="shared" si="1"/>
        <v>-</v>
      </c>
    </row>
    <row r="28" spans="1:43" ht="15.6" customHeight="1" x14ac:dyDescent="0.2">
      <c r="A28" s="401"/>
      <c r="B28" s="29" t="s">
        <v>7</v>
      </c>
      <c r="C28" s="360" t="s">
        <v>50</v>
      </c>
      <c r="D28" s="359"/>
      <c r="E28" s="359"/>
      <c r="F28" s="359"/>
      <c r="G28" s="359"/>
      <c r="H28" s="358" t="s">
        <v>50</v>
      </c>
      <c r="I28" s="357"/>
      <c r="J28" s="356">
        <v>8.07</v>
      </c>
      <c r="K28" s="242"/>
      <c r="L28" s="241"/>
      <c r="M28" s="240">
        <v>8.1199999999999992</v>
      </c>
      <c r="N28" s="241"/>
      <c r="O28" s="242"/>
      <c r="P28" s="240" t="s">
        <v>50</v>
      </c>
      <c r="Q28" s="241"/>
      <c r="R28" s="241"/>
      <c r="S28" s="242"/>
      <c r="T28" s="240">
        <v>8.16</v>
      </c>
      <c r="U28" s="313"/>
      <c r="V28" s="355"/>
      <c r="W28" s="241"/>
      <c r="X28" s="242"/>
      <c r="Y28" s="241"/>
      <c r="Z28" s="241"/>
      <c r="AA28" s="246"/>
      <c r="AB28" s="354">
        <v>8.2100000000000009</v>
      </c>
      <c r="AC28" s="244"/>
      <c r="AD28" s="244"/>
      <c r="AE28" s="353"/>
      <c r="AF28" s="352"/>
      <c r="AG28" s="351" t="s">
        <v>50</v>
      </c>
      <c r="AH28" s="241"/>
      <c r="AI28" s="350"/>
      <c r="AJ28" s="240" t="s">
        <v>50</v>
      </c>
      <c r="AK28" s="241"/>
      <c r="AL28" s="241"/>
      <c r="AM28" s="349"/>
      <c r="AN28" s="66"/>
      <c r="AO28" s="27"/>
      <c r="AQ28" s="402" t="str">
        <f t="shared" si="1"/>
        <v>-</v>
      </c>
    </row>
    <row r="29" spans="1:43" ht="15.6" customHeight="1" thickBot="1" x14ac:dyDescent="0.25">
      <c r="A29" s="62">
        <v>198</v>
      </c>
      <c r="B29" s="35" t="s">
        <v>9</v>
      </c>
      <c r="C29" s="235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3"/>
      <c r="AN29" s="68"/>
      <c r="AO29" s="28"/>
      <c r="AQ29" s="402" t="str">
        <f t="shared" si="1"/>
        <v>-</v>
      </c>
    </row>
    <row r="30" spans="1:43" ht="15.6" customHeight="1" x14ac:dyDescent="0.2">
      <c r="A30" s="60"/>
      <c r="B30" s="30" t="s">
        <v>3</v>
      </c>
      <c r="C30" s="379"/>
      <c r="D30" s="108" t="s">
        <v>50</v>
      </c>
      <c r="E30" s="108" t="s">
        <v>50</v>
      </c>
      <c r="F30" s="108" t="s">
        <v>50</v>
      </c>
      <c r="G30" s="108" t="s">
        <v>50</v>
      </c>
      <c r="H30" s="175"/>
      <c r="I30" s="176" t="s">
        <v>50</v>
      </c>
      <c r="J30" s="378"/>
      <c r="K30" s="47">
        <v>0</v>
      </c>
      <c r="L30" s="46">
        <v>0</v>
      </c>
      <c r="M30" s="46">
        <v>0</v>
      </c>
      <c r="N30" s="46">
        <v>11</v>
      </c>
      <c r="O30" s="47" t="s">
        <v>50</v>
      </c>
      <c r="P30" s="46" t="s">
        <v>50</v>
      </c>
      <c r="Q30" s="46" t="s">
        <v>50</v>
      </c>
      <c r="R30" s="46" t="s">
        <v>50</v>
      </c>
      <c r="S30" s="47">
        <v>0</v>
      </c>
      <c r="T30" s="46">
        <v>6</v>
      </c>
      <c r="U30" s="277" t="s">
        <v>50</v>
      </c>
      <c r="V30" s="45" t="s">
        <v>50</v>
      </c>
      <c r="W30" s="46" t="s">
        <v>50</v>
      </c>
      <c r="X30" s="47" t="s">
        <v>50</v>
      </c>
      <c r="Y30" s="46" t="s">
        <v>50</v>
      </c>
      <c r="Z30" s="46" t="s">
        <v>50</v>
      </c>
      <c r="AA30" s="282">
        <v>3</v>
      </c>
      <c r="AB30" s="377">
        <v>0</v>
      </c>
      <c r="AC30" s="281" t="s">
        <v>50</v>
      </c>
      <c r="AD30" s="281" t="s">
        <v>50</v>
      </c>
      <c r="AE30" s="377" t="s">
        <v>50</v>
      </c>
      <c r="AF30" s="376" t="s">
        <v>50</v>
      </c>
      <c r="AG30" s="374" t="s">
        <v>50</v>
      </c>
      <c r="AH30" s="46" t="s">
        <v>50</v>
      </c>
      <c r="AI30" s="375" t="s">
        <v>50</v>
      </c>
      <c r="AJ30" s="46" t="s">
        <v>50</v>
      </c>
      <c r="AK30" s="46" t="s">
        <v>50</v>
      </c>
      <c r="AL30" s="46" t="s">
        <v>50</v>
      </c>
      <c r="AM30" s="374" t="s">
        <v>50</v>
      </c>
      <c r="AN30" s="64" t="s">
        <v>8</v>
      </c>
      <c r="AO30" s="24"/>
      <c r="AQ30" s="402" t="str">
        <f t="shared" si="1"/>
        <v>-</v>
      </c>
    </row>
    <row r="31" spans="1:43" ht="15.6" customHeight="1" x14ac:dyDescent="0.2">
      <c r="A31" s="61">
        <v>9.0299999999999994</v>
      </c>
      <c r="B31" s="31" t="s">
        <v>4</v>
      </c>
      <c r="C31" s="104" t="s">
        <v>50</v>
      </c>
      <c r="D31" s="106" t="s">
        <v>50</v>
      </c>
      <c r="E31" s="106" t="s">
        <v>50</v>
      </c>
      <c r="F31" s="106" t="s">
        <v>50</v>
      </c>
      <c r="G31" s="106" t="s">
        <v>50</v>
      </c>
      <c r="H31" s="267" t="s">
        <v>50</v>
      </c>
      <c r="I31" s="237" t="s">
        <v>50</v>
      </c>
      <c r="J31" s="181">
        <v>6</v>
      </c>
      <c r="K31" s="48">
        <v>11</v>
      </c>
      <c r="L31" s="50">
        <v>1</v>
      </c>
      <c r="M31" s="50">
        <v>1</v>
      </c>
      <c r="N31" s="50">
        <v>1</v>
      </c>
      <c r="O31" s="48" t="s">
        <v>50</v>
      </c>
      <c r="P31" s="50" t="s">
        <v>50</v>
      </c>
      <c r="Q31" s="50" t="s">
        <v>50</v>
      </c>
      <c r="R31" s="50" t="s">
        <v>50</v>
      </c>
      <c r="S31" s="48">
        <v>0</v>
      </c>
      <c r="T31" s="50">
        <v>0</v>
      </c>
      <c r="U31" s="268" t="s">
        <v>50</v>
      </c>
      <c r="V31" s="49" t="s">
        <v>50</v>
      </c>
      <c r="W31" s="50" t="s">
        <v>50</v>
      </c>
      <c r="X31" s="48" t="s">
        <v>50</v>
      </c>
      <c r="Y31" s="50" t="s">
        <v>50</v>
      </c>
      <c r="Z31" s="50" t="s">
        <v>50</v>
      </c>
      <c r="AA31" s="273">
        <v>0</v>
      </c>
      <c r="AB31" s="373" t="s">
        <v>50</v>
      </c>
      <c r="AC31" s="272" t="s">
        <v>50</v>
      </c>
      <c r="AD31" s="272" t="s">
        <v>50</v>
      </c>
      <c r="AE31" s="372"/>
      <c r="AF31" s="371"/>
      <c r="AG31" s="370" t="s">
        <v>50</v>
      </c>
      <c r="AH31" s="50" t="s">
        <v>50</v>
      </c>
      <c r="AI31" s="369"/>
      <c r="AJ31" s="50" t="s">
        <v>50</v>
      </c>
      <c r="AK31" s="50" t="s">
        <v>50</v>
      </c>
      <c r="AL31" s="50" t="s">
        <v>50</v>
      </c>
      <c r="AM31" s="368"/>
      <c r="AN31" s="65">
        <f>SUM(C31:AM31)</f>
        <v>20</v>
      </c>
      <c r="AO31" s="25"/>
      <c r="AQ31" s="402" t="str">
        <f t="shared" si="1"/>
        <v>-</v>
      </c>
    </row>
    <row r="32" spans="1:43" ht="15.6" customHeight="1" x14ac:dyDescent="0.2">
      <c r="A32" s="400" t="s">
        <v>100</v>
      </c>
      <c r="B32" s="29" t="s">
        <v>5</v>
      </c>
      <c r="C32" s="141" t="s">
        <v>50</v>
      </c>
      <c r="D32" s="121" t="s">
        <v>50</v>
      </c>
      <c r="E32" s="121" t="s">
        <v>50</v>
      </c>
      <c r="F32" s="121" t="s">
        <v>50</v>
      </c>
      <c r="G32" s="133" t="s">
        <v>50</v>
      </c>
      <c r="H32" s="138" t="s">
        <v>50</v>
      </c>
      <c r="I32" s="259" t="s">
        <v>50</v>
      </c>
      <c r="J32" s="136">
        <f>J31</f>
        <v>6</v>
      </c>
      <c r="K32" s="260">
        <f>J32-K30+K31</f>
        <v>17</v>
      </c>
      <c r="L32" s="262">
        <f>K32-L30+L31</f>
        <v>18</v>
      </c>
      <c r="M32" s="262">
        <f>L32-M30+M31</f>
        <v>19</v>
      </c>
      <c r="N32" s="261">
        <f>M32-N30+N31</f>
        <v>9</v>
      </c>
      <c r="O32" s="260" t="s">
        <v>50</v>
      </c>
      <c r="P32" s="262" t="s">
        <v>50</v>
      </c>
      <c r="Q32" s="262" t="s">
        <v>50</v>
      </c>
      <c r="R32" s="261" t="s">
        <v>50</v>
      </c>
      <c r="S32" s="260">
        <f>N32-S30+S31</f>
        <v>9</v>
      </c>
      <c r="T32" s="261">
        <f>S32-T30+T31</f>
        <v>3</v>
      </c>
      <c r="U32" s="260" t="s">
        <v>50</v>
      </c>
      <c r="V32" s="262" t="s">
        <v>50</v>
      </c>
      <c r="W32" s="261" t="s">
        <v>50</v>
      </c>
      <c r="X32" s="260" t="s">
        <v>50</v>
      </c>
      <c r="Y32" s="262" t="s">
        <v>50</v>
      </c>
      <c r="Z32" s="261" t="s">
        <v>50</v>
      </c>
      <c r="AA32" s="263">
        <f>T32-AA30+AA31</f>
        <v>0</v>
      </c>
      <c r="AB32" s="264">
        <f>AA32-AB30</f>
        <v>0</v>
      </c>
      <c r="AC32" s="263" t="s">
        <v>50</v>
      </c>
      <c r="AD32" s="265" t="s">
        <v>50</v>
      </c>
      <c r="AE32" s="264" t="s">
        <v>50</v>
      </c>
      <c r="AF32" s="165" t="s">
        <v>50</v>
      </c>
      <c r="AG32" s="260" t="s">
        <v>50</v>
      </c>
      <c r="AH32" s="367" t="s">
        <v>50</v>
      </c>
      <c r="AI32" s="366" t="s">
        <v>50</v>
      </c>
      <c r="AJ32" s="260" t="s">
        <v>50</v>
      </c>
      <c r="AK32" s="262" t="s">
        <v>50</v>
      </c>
      <c r="AL32" s="262" t="s">
        <v>50</v>
      </c>
      <c r="AM32" s="262" t="s">
        <v>50</v>
      </c>
      <c r="AN32" s="66"/>
      <c r="AO32" s="26">
        <f>MAX(C32:AM32)</f>
        <v>19</v>
      </c>
      <c r="AQ32" s="402">
        <f t="shared" si="1"/>
        <v>0</v>
      </c>
    </row>
    <row r="33" spans="1:43" ht="15.6" customHeight="1" x14ac:dyDescent="0.2">
      <c r="A33" s="401"/>
      <c r="B33" s="29" t="s">
        <v>6</v>
      </c>
      <c r="C33" s="365"/>
      <c r="D33" s="359"/>
      <c r="E33" s="359"/>
      <c r="F33" s="359"/>
      <c r="G33" s="359"/>
      <c r="H33" s="364"/>
      <c r="I33" s="357"/>
      <c r="J33" s="363"/>
      <c r="K33" s="242"/>
      <c r="L33" s="241"/>
      <c r="M33" s="240">
        <v>9.07</v>
      </c>
      <c r="N33" s="241"/>
      <c r="O33" s="242"/>
      <c r="P33" s="240" t="s">
        <v>50</v>
      </c>
      <c r="Q33" s="241"/>
      <c r="R33" s="241"/>
      <c r="S33" s="242"/>
      <c r="T33" s="240">
        <v>9.1300000000000008</v>
      </c>
      <c r="U33" s="313"/>
      <c r="V33" s="355"/>
      <c r="W33" s="241"/>
      <c r="X33" s="242"/>
      <c r="Y33" s="241"/>
      <c r="Z33" s="241"/>
      <c r="AA33" s="246"/>
      <c r="AB33" s="354">
        <v>9.15</v>
      </c>
      <c r="AC33" s="244"/>
      <c r="AD33" s="244"/>
      <c r="AE33" s="354" t="s">
        <v>50</v>
      </c>
      <c r="AF33" s="362" t="s">
        <v>50</v>
      </c>
      <c r="AG33" s="351" t="s">
        <v>50</v>
      </c>
      <c r="AH33" s="241"/>
      <c r="AI33" s="361" t="s">
        <v>50</v>
      </c>
      <c r="AJ33" s="240" t="s">
        <v>50</v>
      </c>
      <c r="AK33" s="241"/>
      <c r="AL33" s="241"/>
      <c r="AM33" s="351" t="s">
        <v>50</v>
      </c>
      <c r="AN33" s="67">
        <v>0.12</v>
      </c>
      <c r="AO33" s="25"/>
      <c r="AQ33" s="402" t="str">
        <f t="shared" si="1"/>
        <v>-</v>
      </c>
    </row>
    <row r="34" spans="1:43" ht="15.6" customHeight="1" x14ac:dyDescent="0.2">
      <c r="A34" s="401"/>
      <c r="B34" s="29" t="s">
        <v>7</v>
      </c>
      <c r="C34" s="360" t="s">
        <v>50</v>
      </c>
      <c r="D34" s="359"/>
      <c r="E34" s="359"/>
      <c r="F34" s="359"/>
      <c r="G34" s="359"/>
      <c r="H34" s="358" t="s">
        <v>50</v>
      </c>
      <c r="I34" s="357"/>
      <c r="J34" s="356">
        <v>9.0299999999999994</v>
      </c>
      <c r="K34" s="242"/>
      <c r="L34" s="241"/>
      <c r="M34" s="240">
        <v>9.08</v>
      </c>
      <c r="N34" s="241"/>
      <c r="O34" s="242"/>
      <c r="P34" s="240" t="s">
        <v>50</v>
      </c>
      <c r="Q34" s="241"/>
      <c r="R34" s="241"/>
      <c r="S34" s="242"/>
      <c r="T34" s="240">
        <v>9.1300000000000008</v>
      </c>
      <c r="U34" s="313"/>
      <c r="V34" s="355"/>
      <c r="W34" s="241"/>
      <c r="X34" s="242"/>
      <c r="Y34" s="241"/>
      <c r="Z34" s="241"/>
      <c r="AA34" s="246"/>
      <c r="AB34" s="354" t="s">
        <v>50</v>
      </c>
      <c r="AC34" s="244"/>
      <c r="AD34" s="244"/>
      <c r="AE34" s="353"/>
      <c r="AF34" s="352"/>
      <c r="AG34" s="351" t="s">
        <v>50</v>
      </c>
      <c r="AH34" s="241"/>
      <c r="AI34" s="350"/>
      <c r="AJ34" s="240" t="s">
        <v>50</v>
      </c>
      <c r="AK34" s="241"/>
      <c r="AL34" s="241"/>
      <c r="AM34" s="349"/>
      <c r="AN34" s="66"/>
      <c r="AO34" s="27"/>
      <c r="AQ34" s="402" t="str">
        <f t="shared" si="1"/>
        <v>-</v>
      </c>
    </row>
    <row r="35" spans="1:43" ht="15.6" customHeight="1" thickBot="1" x14ac:dyDescent="0.25">
      <c r="A35" s="62">
        <v>198</v>
      </c>
      <c r="B35" s="35" t="s">
        <v>9</v>
      </c>
      <c r="C35" s="235" t="s">
        <v>105</v>
      </c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3"/>
      <c r="AN35" s="68"/>
      <c r="AO35" s="28"/>
      <c r="AQ35" s="402" t="str">
        <f t="shared" si="1"/>
        <v>-</v>
      </c>
    </row>
    <row r="36" spans="1:43" ht="15.6" customHeight="1" x14ac:dyDescent="0.2">
      <c r="A36" s="60"/>
      <c r="B36" s="30" t="s">
        <v>3</v>
      </c>
      <c r="C36" s="379"/>
      <c r="D36" s="108">
        <v>0</v>
      </c>
      <c r="E36" s="108">
        <v>0</v>
      </c>
      <c r="F36" s="108">
        <v>0</v>
      </c>
      <c r="G36" s="108">
        <v>0</v>
      </c>
      <c r="H36" s="175"/>
      <c r="I36" s="176" t="s">
        <v>50</v>
      </c>
      <c r="J36" s="378"/>
      <c r="K36" s="47">
        <v>1</v>
      </c>
      <c r="L36" s="46">
        <v>0</v>
      </c>
      <c r="M36" s="46">
        <v>3</v>
      </c>
      <c r="N36" s="46">
        <v>19</v>
      </c>
      <c r="O36" s="47" t="s">
        <v>50</v>
      </c>
      <c r="P36" s="46" t="s">
        <v>50</v>
      </c>
      <c r="Q36" s="46" t="s">
        <v>50</v>
      </c>
      <c r="R36" s="46" t="s">
        <v>50</v>
      </c>
      <c r="S36" s="47">
        <v>4</v>
      </c>
      <c r="T36" s="46">
        <v>19</v>
      </c>
      <c r="U36" s="277">
        <v>1</v>
      </c>
      <c r="V36" s="45">
        <v>0</v>
      </c>
      <c r="W36" s="46">
        <v>0</v>
      </c>
      <c r="X36" s="47" t="s">
        <v>50</v>
      </c>
      <c r="Y36" s="46" t="s">
        <v>50</v>
      </c>
      <c r="Z36" s="46" t="s">
        <v>50</v>
      </c>
      <c r="AA36" s="282" t="s">
        <v>50</v>
      </c>
      <c r="AB36" s="377" t="s">
        <v>50</v>
      </c>
      <c r="AC36" s="281" t="s">
        <v>50</v>
      </c>
      <c r="AD36" s="281" t="s">
        <v>50</v>
      </c>
      <c r="AE36" s="377" t="s">
        <v>50</v>
      </c>
      <c r="AF36" s="376" t="s">
        <v>50</v>
      </c>
      <c r="AG36" s="374">
        <v>0</v>
      </c>
      <c r="AH36" s="46">
        <v>0</v>
      </c>
      <c r="AI36" s="375" t="s">
        <v>50</v>
      </c>
      <c r="AJ36" s="46">
        <v>0</v>
      </c>
      <c r="AK36" s="46">
        <v>1</v>
      </c>
      <c r="AL36" s="46">
        <v>0</v>
      </c>
      <c r="AM36" s="374">
        <v>1</v>
      </c>
      <c r="AN36" s="64" t="s">
        <v>8</v>
      </c>
      <c r="AO36" s="24"/>
      <c r="AQ36" s="402" t="str">
        <f t="shared" si="1"/>
        <v>-</v>
      </c>
    </row>
    <row r="37" spans="1:43" ht="15.6" customHeight="1" x14ac:dyDescent="0.2">
      <c r="A37" s="61">
        <v>9.5299999999999994</v>
      </c>
      <c r="B37" s="31" t="s">
        <v>4</v>
      </c>
      <c r="C37" s="104">
        <v>18</v>
      </c>
      <c r="D37" s="106">
        <v>3</v>
      </c>
      <c r="E37" s="106">
        <v>0</v>
      </c>
      <c r="F37" s="106">
        <v>0</v>
      </c>
      <c r="G37" s="106">
        <v>3</v>
      </c>
      <c r="H37" s="267" t="s">
        <v>50</v>
      </c>
      <c r="I37" s="237" t="s">
        <v>50</v>
      </c>
      <c r="J37" s="181" t="s">
        <v>50</v>
      </c>
      <c r="K37" s="48">
        <v>18</v>
      </c>
      <c r="L37" s="50">
        <v>1</v>
      </c>
      <c r="M37" s="50">
        <v>1</v>
      </c>
      <c r="N37" s="50">
        <v>1</v>
      </c>
      <c r="O37" s="48" t="s">
        <v>50</v>
      </c>
      <c r="P37" s="50" t="s">
        <v>50</v>
      </c>
      <c r="Q37" s="50" t="s">
        <v>50</v>
      </c>
      <c r="R37" s="50" t="s">
        <v>50</v>
      </c>
      <c r="S37" s="48">
        <v>2</v>
      </c>
      <c r="T37" s="50">
        <v>0</v>
      </c>
      <c r="U37" s="268">
        <v>0</v>
      </c>
      <c r="V37" s="49">
        <v>2</v>
      </c>
      <c r="W37" s="50">
        <v>0</v>
      </c>
      <c r="X37" s="48" t="s">
        <v>50</v>
      </c>
      <c r="Y37" s="50" t="s">
        <v>50</v>
      </c>
      <c r="Z37" s="50" t="s">
        <v>50</v>
      </c>
      <c r="AA37" s="273" t="s">
        <v>50</v>
      </c>
      <c r="AB37" s="373" t="s">
        <v>50</v>
      </c>
      <c r="AC37" s="272" t="s">
        <v>50</v>
      </c>
      <c r="AD37" s="272" t="s">
        <v>50</v>
      </c>
      <c r="AE37" s="372"/>
      <c r="AF37" s="371"/>
      <c r="AG37" s="370">
        <v>0</v>
      </c>
      <c r="AH37" s="50">
        <v>0</v>
      </c>
      <c r="AI37" s="369"/>
      <c r="AJ37" s="50">
        <v>0</v>
      </c>
      <c r="AK37" s="50">
        <v>0</v>
      </c>
      <c r="AL37" s="50">
        <v>0</v>
      </c>
      <c r="AM37" s="368"/>
      <c r="AN37" s="65">
        <f>SUM(C37:AM37)</f>
        <v>49</v>
      </c>
      <c r="AO37" s="25"/>
      <c r="AQ37" s="402" t="str">
        <f t="shared" si="1"/>
        <v>-</v>
      </c>
    </row>
    <row r="38" spans="1:43" ht="15.6" customHeight="1" x14ac:dyDescent="0.2">
      <c r="A38" s="400" t="s">
        <v>104</v>
      </c>
      <c r="B38" s="29" t="s">
        <v>5</v>
      </c>
      <c r="C38" s="141">
        <f>C37</f>
        <v>18</v>
      </c>
      <c r="D38" s="121">
        <f>C38-D36+D37</f>
        <v>21</v>
      </c>
      <c r="E38" s="121">
        <f>D38-E36+E37</f>
        <v>21</v>
      </c>
      <c r="F38" s="121">
        <f>E38-F36+F37</f>
        <v>21</v>
      </c>
      <c r="G38" s="133">
        <f>F38-G36+G37</f>
        <v>24</v>
      </c>
      <c r="H38" s="138" t="str">
        <f>H37</f>
        <v>x</v>
      </c>
      <c r="I38" s="259" t="s">
        <v>50</v>
      </c>
      <c r="J38" s="136" t="s">
        <v>50</v>
      </c>
      <c r="K38" s="260">
        <f>G38-K36+K37</f>
        <v>41</v>
      </c>
      <c r="L38" s="262">
        <f>K38-L36+L37</f>
        <v>42</v>
      </c>
      <c r="M38" s="262">
        <f>L38-M36+M37</f>
        <v>40</v>
      </c>
      <c r="N38" s="261">
        <f>M38-N36+N37</f>
        <v>22</v>
      </c>
      <c r="O38" s="260" t="s">
        <v>50</v>
      </c>
      <c r="P38" s="262" t="s">
        <v>50</v>
      </c>
      <c r="Q38" s="262" t="s">
        <v>50</v>
      </c>
      <c r="R38" s="261" t="s">
        <v>50</v>
      </c>
      <c r="S38" s="260">
        <f>N38-S36+S37</f>
        <v>20</v>
      </c>
      <c r="T38" s="261">
        <f>S38-T36+T37</f>
        <v>1</v>
      </c>
      <c r="U38" s="260">
        <f>T38-U36+U37</f>
        <v>0</v>
      </c>
      <c r="V38" s="262">
        <f>U38-V36+V37</f>
        <v>2</v>
      </c>
      <c r="W38" s="261">
        <f>V38-W36+W37</f>
        <v>2</v>
      </c>
      <c r="X38" s="260" t="s">
        <v>50</v>
      </c>
      <c r="Y38" s="262" t="s">
        <v>50</v>
      </c>
      <c r="Z38" s="261" t="s">
        <v>50</v>
      </c>
      <c r="AA38" s="263" t="s">
        <v>50</v>
      </c>
      <c r="AB38" s="264" t="s">
        <v>50</v>
      </c>
      <c r="AC38" s="263" t="s">
        <v>50</v>
      </c>
      <c r="AD38" s="265" t="s">
        <v>50</v>
      </c>
      <c r="AE38" s="264" t="s">
        <v>50</v>
      </c>
      <c r="AF38" s="165" t="s">
        <v>50</v>
      </c>
      <c r="AG38" s="260">
        <f>W38-AG36+AG37</f>
        <v>2</v>
      </c>
      <c r="AH38" s="367">
        <f>AG38-AH36+AH37</f>
        <v>2</v>
      </c>
      <c r="AI38" s="366" t="s">
        <v>50</v>
      </c>
      <c r="AJ38" s="260">
        <f>AH38-AJ36+AJ37</f>
        <v>2</v>
      </c>
      <c r="AK38" s="262">
        <f>AJ38-AK36+AK37</f>
        <v>1</v>
      </c>
      <c r="AL38" s="262">
        <f>AK38-AL36+AL37</f>
        <v>1</v>
      </c>
      <c r="AM38" s="262">
        <f>AL38-AM36+AM37</f>
        <v>0</v>
      </c>
      <c r="AN38" s="66"/>
      <c r="AO38" s="26">
        <f>MAX(C38:AM38)</f>
        <v>42</v>
      </c>
      <c r="AQ38" s="402">
        <f t="shared" si="1"/>
        <v>23</v>
      </c>
    </row>
    <row r="39" spans="1:43" ht="15.6" customHeight="1" x14ac:dyDescent="0.2">
      <c r="A39" s="401"/>
      <c r="B39" s="29" t="s">
        <v>6</v>
      </c>
      <c r="C39" s="365"/>
      <c r="D39" s="359"/>
      <c r="E39" s="359"/>
      <c r="F39" s="359"/>
      <c r="G39" s="359"/>
      <c r="H39" s="364"/>
      <c r="I39" s="357"/>
      <c r="J39" s="363"/>
      <c r="K39" s="242"/>
      <c r="L39" s="241"/>
      <c r="M39" s="240">
        <v>10.06</v>
      </c>
      <c r="N39" s="241"/>
      <c r="O39" s="242"/>
      <c r="P39" s="240" t="s">
        <v>50</v>
      </c>
      <c r="Q39" s="241"/>
      <c r="R39" s="241"/>
      <c r="S39" s="242"/>
      <c r="T39" s="240">
        <v>10.11</v>
      </c>
      <c r="U39" s="313"/>
      <c r="V39" s="355"/>
      <c r="W39" s="241"/>
      <c r="X39" s="242"/>
      <c r="Y39" s="241"/>
      <c r="Z39" s="241"/>
      <c r="AA39" s="246"/>
      <c r="AB39" s="354" t="s">
        <v>50</v>
      </c>
      <c r="AC39" s="244"/>
      <c r="AD39" s="244"/>
      <c r="AE39" s="354" t="s">
        <v>50</v>
      </c>
      <c r="AF39" s="362" t="s">
        <v>50</v>
      </c>
      <c r="AG39" s="351">
        <v>10.19</v>
      </c>
      <c r="AH39" s="241"/>
      <c r="AI39" s="361" t="s">
        <v>50</v>
      </c>
      <c r="AJ39" s="240">
        <v>10.220000000000001</v>
      </c>
      <c r="AK39" s="241"/>
      <c r="AL39" s="241"/>
      <c r="AM39" s="351">
        <v>10.27</v>
      </c>
      <c r="AN39" s="67">
        <v>0.34</v>
      </c>
      <c r="AO39" s="25"/>
      <c r="AQ39" s="402" t="str">
        <f t="shared" si="1"/>
        <v>-</v>
      </c>
    </row>
    <row r="40" spans="1:43" ht="15.6" customHeight="1" x14ac:dyDescent="0.2">
      <c r="A40" s="401"/>
      <c r="B40" s="29" t="s">
        <v>7</v>
      </c>
      <c r="C40" s="360">
        <v>9.5299999999999994</v>
      </c>
      <c r="D40" s="359"/>
      <c r="E40" s="359"/>
      <c r="F40" s="359"/>
      <c r="G40" s="359"/>
      <c r="H40" s="358" t="s">
        <v>50</v>
      </c>
      <c r="I40" s="357"/>
      <c r="J40" s="356" t="s">
        <v>50</v>
      </c>
      <c r="K40" s="242"/>
      <c r="L40" s="241"/>
      <c r="M40" s="240">
        <v>10.06</v>
      </c>
      <c r="N40" s="241"/>
      <c r="O40" s="242"/>
      <c r="P40" s="240" t="s">
        <v>50</v>
      </c>
      <c r="Q40" s="241"/>
      <c r="R40" s="241"/>
      <c r="S40" s="242"/>
      <c r="T40" s="240">
        <v>10.119999999999999</v>
      </c>
      <c r="U40" s="313"/>
      <c r="V40" s="355"/>
      <c r="W40" s="241"/>
      <c r="X40" s="242"/>
      <c r="Y40" s="241"/>
      <c r="Z40" s="241"/>
      <c r="AA40" s="246"/>
      <c r="AB40" s="354" t="s">
        <v>50</v>
      </c>
      <c r="AC40" s="244"/>
      <c r="AD40" s="244"/>
      <c r="AE40" s="353"/>
      <c r="AF40" s="352"/>
      <c r="AG40" s="351">
        <v>10.19</v>
      </c>
      <c r="AH40" s="241"/>
      <c r="AI40" s="350"/>
      <c r="AJ40" s="240">
        <v>10.220000000000001</v>
      </c>
      <c r="AK40" s="241"/>
      <c r="AL40" s="241"/>
      <c r="AM40" s="349"/>
      <c r="AN40" s="66"/>
      <c r="AO40" s="27"/>
      <c r="AQ40" s="402" t="str">
        <f t="shared" si="1"/>
        <v>-</v>
      </c>
    </row>
    <row r="41" spans="1:43" ht="15.6" customHeight="1" thickBot="1" x14ac:dyDescent="0.25">
      <c r="A41" s="62">
        <v>198</v>
      </c>
      <c r="B41" s="35" t="s">
        <v>9</v>
      </c>
      <c r="C41" s="235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3"/>
      <c r="AN41" s="68"/>
      <c r="AO41" s="28"/>
      <c r="AQ41" s="402" t="str">
        <f t="shared" si="1"/>
        <v>-</v>
      </c>
    </row>
    <row r="42" spans="1:43" ht="15.6" customHeight="1" x14ac:dyDescent="0.2">
      <c r="A42" s="60"/>
      <c r="B42" s="30" t="s">
        <v>3</v>
      </c>
      <c r="C42" s="379"/>
      <c r="D42" s="108" t="s">
        <v>50</v>
      </c>
      <c r="E42" s="108" t="s">
        <v>50</v>
      </c>
      <c r="F42" s="108" t="s">
        <v>50</v>
      </c>
      <c r="G42" s="108" t="s">
        <v>50</v>
      </c>
      <c r="H42" s="175"/>
      <c r="I42" s="176" t="s">
        <v>50</v>
      </c>
      <c r="J42" s="378"/>
      <c r="K42" s="47">
        <v>0</v>
      </c>
      <c r="L42" s="46">
        <v>0</v>
      </c>
      <c r="M42" s="46">
        <v>0</v>
      </c>
      <c r="N42" s="46">
        <v>11</v>
      </c>
      <c r="O42" s="47" t="s">
        <v>50</v>
      </c>
      <c r="P42" s="46" t="s">
        <v>50</v>
      </c>
      <c r="Q42" s="46" t="s">
        <v>50</v>
      </c>
      <c r="R42" s="46" t="s">
        <v>50</v>
      </c>
      <c r="S42" s="47">
        <v>2</v>
      </c>
      <c r="T42" s="46">
        <v>12</v>
      </c>
      <c r="U42" s="277">
        <v>3</v>
      </c>
      <c r="V42" s="45">
        <v>1</v>
      </c>
      <c r="W42" s="46">
        <v>4</v>
      </c>
      <c r="X42" s="47" t="s">
        <v>50</v>
      </c>
      <c r="Y42" s="46" t="s">
        <v>50</v>
      </c>
      <c r="Z42" s="46" t="s">
        <v>50</v>
      </c>
      <c r="AA42" s="282" t="s">
        <v>50</v>
      </c>
      <c r="AB42" s="377" t="s">
        <v>50</v>
      </c>
      <c r="AC42" s="281" t="s">
        <v>50</v>
      </c>
      <c r="AD42" s="281" t="s">
        <v>50</v>
      </c>
      <c r="AE42" s="377" t="s">
        <v>50</v>
      </c>
      <c r="AF42" s="376" t="s">
        <v>50</v>
      </c>
      <c r="AG42" s="374">
        <v>2</v>
      </c>
      <c r="AH42" s="46">
        <v>0</v>
      </c>
      <c r="AI42" s="375">
        <v>5</v>
      </c>
      <c r="AJ42" s="46" t="s">
        <v>50</v>
      </c>
      <c r="AK42" s="46" t="s">
        <v>50</v>
      </c>
      <c r="AL42" s="46" t="s">
        <v>50</v>
      </c>
      <c r="AM42" s="374" t="s">
        <v>50</v>
      </c>
      <c r="AN42" s="64" t="s">
        <v>8</v>
      </c>
      <c r="AO42" s="24"/>
      <c r="AQ42" s="402" t="str">
        <f t="shared" si="1"/>
        <v>-</v>
      </c>
    </row>
    <row r="43" spans="1:43" ht="15.6" customHeight="1" x14ac:dyDescent="0.2">
      <c r="A43" s="61">
        <v>11.05</v>
      </c>
      <c r="B43" s="31" t="s">
        <v>4</v>
      </c>
      <c r="C43" s="104" t="s">
        <v>50</v>
      </c>
      <c r="D43" s="106" t="s">
        <v>50</v>
      </c>
      <c r="E43" s="106" t="s">
        <v>50</v>
      </c>
      <c r="F43" s="106" t="s">
        <v>50</v>
      </c>
      <c r="G43" s="106" t="s">
        <v>50</v>
      </c>
      <c r="H43" s="267" t="s">
        <v>50</v>
      </c>
      <c r="I43" s="237" t="s">
        <v>50</v>
      </c>
      <c r="J43" s="181">
        <v>14</v>
      </c>
      <c r="K43" s="48">
        <v>10</v>
      </c>
      <c r="L43" s="50">
        <v>1</v>
      </c>
      <c r="M43" s="50">
        <v>2</v>
      </c>
      <c r="N43" s="50">
        <v>6</v>
      </c>
      <c r="O43" s="48" t="s">
        <v>50</v>
      </c>
      <c r="P43" s="50" t="s">
        <v>50</v>
      </c>
      <c r="Q43" s="50" t="s">
        <v>50</v>
      </c>
      <c r="R43" s="50" t="s">
        <v>50</v>
      </c>
      <c r="S43" s="48">
        <v>2</v>
      </c>
      <c r="T43" s="50">
        <v>5</v>
      </c>
      <c r="U43" s="268">
        <v>0</v>
      </c>
      <c r="V43" s="49">
        <v>0</v>
      </c>
      <c r="W43" s="50">
        <v>0</v>
      </c>
      <c r="X43" s="48" t="s">
        <v>50</v>
      </c>
      <c r="Y43" s="50" t="s">
        <v>50</v>
      </c>
      <c r="Z43" s="50" t="s">
        <v>50</v>
      </c>
      <c r="AA43" s="273" t="s">
        <v>50</v>
      </c>
      <c r="AB43" s="373" t="s">
        <v>50</v>
      </c>
      <c r="AC43" s="272" t="s">
        <v>50</v>
      </c>
      <c r="AD43" s="272" t="s">
        <v>50</v>
      </c>
      <c r="AE43" s="372"/>
      <c r="AF43" s="371"/>
      <c r="AG43" s="370">
        <v>0</v>
      </c>
      <c r="AH43" s="50">
        <v>0</v>
      </c>
      <c r="AI43" s="369"/>
      <c r="AJ43" s="50" t="s">
        <v>50</v>
      </c>
      <c r="AK43" s="50" t="s">
        <v>50</v>
      </c>
      <c r="AL43" s="50" t="s">
        <v>50</v>
      </c>
      <c r="AM43" s="368"/>
      <c r="AN43" s="65">
        <f>SUM(C43:AM43)</f>
        <v>40</v>
      </c>
      <c r="AO43" s="25"/>
      <c r="AQ43" s="402" t="str">
        <f t="shared" si="1"/>
        <v>-</v>
      </c>
    </row>
    <row r="44" spans="1:43" ht="15.6" customHeight="1" x14ac:dyDescent="0.2">
      <c r="A44" s="400" t="s">
        <v>103</v>
      </c>
      <c r="B44" s="29" t="s">
        <v>5</v>
      </c>
      <c r="C44" s="141" t="s">
        <v>50</v>
      </c>
      <c r="D44" s="294" t="s">
        <v>50</v>
      </c>
      <c r="E44" s="294" t="s">
        <v>50</v>
      </c>
      <c r="F44" s="294" t="s">
        <v>50</v>
      </c>
      <c r="G44" s="295" t="s">
        <v>50</v>
      </c>
      <c r="H44" s="297" t="s">
        <v>50</v>
      </c>
      <c r="I44" s="296" t="s">
        <v>50</v>
      </c>
      <c r="J44" s="299">
        <f>J43</f>
        <v>14</v>
      </c>
      <c r="K44" s="266">
        <f>J44-K42+K43</f>
        <v>24</v>
      </c>
      <c r="L44" s="301">
        <f>K44-L42+L43</f>
        <v>25</v>
      </c>
      <c r="M44" s="301">
        <f>L44-M42+M43</f>
        <v>27</v>
      </c>
      <c r="N44" s="300">
        <f>M44-N42+N43</f>
        <v>22</v>
      </c>
      <c r="O44" s="266" t="s">
        <v>50</v>
      </c>
      <c r="P44" s="301" t="s">
        <v>50</v>
      </c>
      <c r="Q44" s="301" t="s">
        <v>50</v>
      </c>
      <c r="R44" s="300" t="s">
        <v>50</v>
      </c>
      <c r="S44" s="266">
        <f>N44-S42+S43</f>
        <v>22</v>
      </c>
      <c r="T44" s="300">
        <f>S44-T42+T43</f>
        <v>15</v>
      </c>
      <c r="U44" s="266">
        <f>T44-U42+U43</f>
        <v>12</v>
      </c>
      <c r="V44" s="301">
        <f>U44-V42+V43</f>
        <v>11</v>
      </c>
      <c r="W44" s="300">
        <f>V44-W42+W43</f>
        <v>7</v>
      </c>
      <c r="X44" s="266" t="s">
        <v>50</v>
      </c>
      <c r="Y44" s="301" t="s">
        <v>50</v>
      </c>
      <c r="Z44" s="300" t="s">
        <v>50</v>
      </c>
      <c r="AA44" s="302" t="s">
        <v>50</v>
      </c>
      <c r="AB44" s="303" t="s">
        <v>50</v>
      </c>
      <c r="AC44" s="302" t="s">
        <v>50</v>
      </c>
      <c r="AD44" s="304" t="s">
        <v>50</v>
      </c>
      <c r="AE44" s="303" t="s">
        <v>50</v>
      </c>
      <c r="AF44" s="382" t="s">
        <v>50</v>
      </c>
      <c r="AG44" s="266">
        <f>W44-AG42+AG43</f>
        <v>5</v>
      </c>
      <c r="AH44" s="381">
        <f>AG44-AH42+AH43</f>
        <v>5</v>
      </c>
      <c r="AI44" s="380">
        <f>AH44-AI42+AI43</f>
        <v>0</v>
      </c>
      <c r="AJ44" s="266" t="s">
        <v>50</v>
      </c>
      <c r="AK44" s="301" t="s">
        <v>50</v>
      </c>
      <c r="AL44" s="301" t="s">
        <v>50</v>
      </c>
      <c r="AM44" s="301" t="s">
        <v>50</v>
      </c>
      <c r="AN44" s="66"/>
      <c r="AO44" s="26">
        <f>MAX(C44:AM44)</f>
        <v>27</v>
      </c>
      <c r="AQ44" s="402">
        <f t="shared" si="1"/>
        <v>5</v>
      </c>
    </row>
    <row r="45" spans="1:43" ht="15.6" customHeight="1" x14ac:dyDescent="0.2">
      <c r="A45" s="401"/>
      <c r="B45" s="29" t="s">
        <v>6</v>
      </c>
      <c r="C45" s="365"/>
      <c r="D45" s="359"/>
      <c r="E45" s="359"/>
      <c r="F45" s="359"/>
      <c r="G45" s="359"/>
      <c r="H45" s="364"/>
      <c r="I45" s="357"/>
      <c r="J45" s="363"/>
      <c r="K45" s="242"/>
      <c r="L45" s="241"/>
      <c r="M45" s="240">
        <v>11.09</v>
      </c>
      <c r="N45" s="241"/>
      <c r="O45" s="242"/>
      <c r="P45" s="240" t="s">
        <v>50</v>
      </c>
      <c r="Q45" s="241"/>
      <c r="R45" s="241"/>
      <c r="S45" s="242"/>
      <c r="T45" s="240">
        <v>11.17</v>
      </c>
      <c r="U45" s="313"/>
      <c r="V45" s="355"/>
      <c r="W45" s="241"/>
      <c r="X45" s="242"/>
      <c r="Y45" s="241"/>
      <c r="Z45" s="241"/>
      <c r="AA45" s="246"/>
      <c r="AB45" s="354" t="s">
        <v>50</v>
      </c>
      <c r="AC45" s="244"/>
      <c r="AD45" s="244"/>
      <c r="AE45" s="354" t="s">
        <v>50</v>
      </c>
      <c r="AF45" s="362" t="s">
        <v>50</v>
      </c>
      <c r="AG45" s="351">
        <v>11.23</v>
      </c>
      <c r="AH45" s="241"/>
      <c r="AI45" s="361">
        <v>11.27</v>
      </c>
      <c r="AJ45" s="240" t="s">
        <v>50</v>
      </c>
      <c r="AK45" s="241"/>
      <c r="AL45" s="241"/>
      <c r="AM45" s="351" t="s">
        <v>50</v>
      </c>
      <c r="AN45" s="67">
        <v>0.22</v>
      </c>
      <c r="AO45" s="25"/>
      <c r="AQ45" s="402" t="str">
        <f t="shared" si="1"/>
        <v>-</v>
      </c>
    </row>
    <row r="46" spans="1:43" ht="15.6" customHeight="1" x14ac:dyDescent="0.2">
      <c r="A46" s="401"/>
      <c r="B46" s="29" t="s">
        <v>7</v>
      </c>
      <c r="C46" s="360" t="s">
        <v>50</v>
      </c>
      <c r="D46" s="359"/>
      <c r="E46" s="359"/>
      <c r="F46" s="359"/>
      <c r="G46" s="359"/>
      <c r="H46" s="358" t="s">
        <v>50</v>
      </c>
      <c r="I46" s="357"/>
      <c r="J46" s="356">
        <v>11.05</v>
      </c>
      <c r="K46" s="242"/>
      <c r="L46" s="241"/>
      <c r="M46" s="240">
        <v>11.11</v>
      </c>
      <c r="N46" s="241"/>
      <c r="O46" s="242"/>
      <c r="P46" s="240" t="s">
        <v>50</v>
      </c>
      <c r="Q46" s="241"/>
      <c r="R46" s="241"/>
      <c r="S46" s="242"/>
      <c r="T46" s="240">
        <v>11.17</v>
      </c>
      <c r="U46" s="313"/>
      <c r="V46" s="355"/>
      <c r="W46" s="241"/>
      <c r="X46" s="242"/>
      <c r="Y46" s="241"/>
      <c r="Z46" s="241"/>
      <c r="AA46" s="246"/>
      <c r="AB46" s="354" t="s">
        <v>50</v>
      </c>
      <c r="AC46" s="244"/>
      <c r="AD46" s="244"/>
      <c r="AE46" s="353"/>
      <c r="AF46" s="352"/>
      <c r="AG46" s="351">
        <v>11.23</v>
      </c>
      <c r="AH46" s="241"/>
      <c r="AI46" s="350"/>
      <c r="AJ46" s="240" t="s">
        <v>50</v>
      </c>
      <c r="AK46" s="241"/>
      <c r="AL46" s="241"/>
      <c r="AM46" s="349"/>
      <c r="AN46" s="66"/>
      <c r="AO46" s="27"/>
      <c r="AQ46" s="402" t="str">
        <f t="shared" si="1"/>
        <v>-</v>
      </c>
    </row>
    <row r="47" spans="1:43" ht="15.6" customHeight="1" thickBot="1" x14ac:dyDescent="0.25">
      <c r="A47" s="62">
        <v>198</v>
      </c>
      <c r="B47" s="35" t="s">
        <v>9</v>
      </c>
      <c r="C47" s="235" t="s">
        <v>102</v>
      </c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3"/>
      <c r="AN47" s="68"/>
      <c r="AO47" s="28"/>
      <c r="AQ47" s="402" t="str">
        <f t="shared" si="1"/>
        <v>-</v>
      </c>
    </row>
    <row r="48" spans="1:43" ht="15.6" customHeight="1" x14ac:dyDescent="0.2">
      <c r="A48" s="60"/>
      <c r="B48" s="30" t="s">
        <v>3</v>
      </c>
      <c r="C48" s="379"/>
      <c r="D48" s="108" t="s">
        <v>50</v>
      </c>
      <c r="E48" s="108" t="s">
        <v>50</v>
      </c>
      <c r="F48" s="108" t="s">
        <v>50</v>
      </c>
      <c r="G48" s="108" t="s">
        <v>50</v>
      </c>
      <c r="H48" s="175"/>
      <c r="I48" s="176">
        <v>0</v>
      </c>
      <c r="J48" s="378"/>
      <c r="K48" s="47">
        <v>0</v>
      </c>
      <c r="L48" s="46">
        <v>0</v>
      </c>
      <c r="M48" s="46">
        <v>1</v>
      </c>
      <c r="N48" s="46">
        <v>3</v>
      </c>
      <c r="O48" s="47">
        <v>6</v>
      </c>
      <c r="P48" s="46">
        <v>0</v>
      </c>
      <c r="Q48" s="46">
        <v>1</v>
      </c>
      <c r="R48" s="46">
        <v>4</v>
      </c>
      <c r="S48" s="47" t="s">
        <v>50</v>
      </c>
      <c r="T48" s="46" t="s">
        <v>50</v>
      </c>
      <c r="U48" s="277" t="s">
        <v>50</v>
      </c>
      <c r="V48" s="45" t="s">
        <v>50</v>
      </c>
      <c r="W48" s="46" t="s">
        <v>50</v>
      </c>
      <c r="X48" s="47">
        <v>1</v>
      </c>
      <c r="Y48" s="46">
        <v>4</v>
      </c>
      <c r="Z48" s="46">
        <v>7</v>
      </c>
      <c r="AA48" s="282">
        <v>0</v>
      </c>
      <c r="AB48" s="377">
        <v>3</v>
      </c>
      <c r="AC48" s="281">
        <v>0</v>
      </c>
      <c r="AD48" s="281">
        <v>0</v>
      </c>
      <c r="AE48" s="377">
        <v>0</v>
      </c>
      <c r="AF48" s="376" t="s">
        <v>50</v>
      </c>
      <c r="AG48" s="374" t="s">
        <v>50</v>
      </c>
      <c r="AH48" s="46" t="s">
        <v>50</v>
      </c>
      <c r="AI48" s="375" t="s">
        <v>50</v>
      </c>
      <c r="AJ48" s="46" t="s">
        <v>50</v>
      </c>
      <c r="AK48" s="46" t="s">
        <v>50</v>
      </c>
      <c r="AL48" s="46" t="s">
        <v>50</v>
      </c>
      <c r="AM48" s="374" t="s">
        <v>50</v>
      </c>
      <c r="AN48" s="64" t="s">
        <v>8</v>
      </c>
      <c r="AO48" s="24"/>
      <c r="AQ48" s="402" t="str">
        <f t="shared" si="1"/>
        <v>-</v>
      </c>
    </row>
    <row r="49" spans="1:43" ht="15.6" customHeight="1" x14ac:dyDescent="0.2">
      <c r="A49" s="61">
        <v>12.08</v>
      </c>
      <c r="B49" s="31" t="s">
        <v>4</v>
      </c>
      <c r="C49" s="104" t="s">
        <v>50</v>
      </c>
      <c r="D49" s="106" t="s">
        <v>50</v>
      </c>
      <c r="E49" s="106" t="s">
        <v>50</v>
      </c>
      <c r="F49" s="106" t="s">
        <v>50</v>
      </c>
      <c r="G49" s="106" t="s">
        <v>50</v>
      </c>
      <c r="H49" s="267">
        <v>9</v>
      </c>
      <c r="I49" s="237">
        <v>1</v>
      </c>
      <c r="J49" s="181" t="s">
        <v>50</v>
      </c>
      <c r="K49" s="48">
        <v>7</v>
      </c>
      <c r="L49" s="50">
        <v>0</v>
      </c>
      <c r="M49" s="50">
        <v>2</v>
      </c>
      <c r="N49" s="50">
        <v>9</v>
      </c>
      <c r="O49" s="48">
        <v>2</v>
      </c>
      <c r="P49" s="50">
        <v>0</v>
      </c>
      <c r="Q49" s="50">
        <v>0</v>
      </c>
      <c r="R49" s="50">
        <v>0</v>
      </c>
      <c r="S49" s="48" t="s">
        <v>50</v>
      </c>
      <c r="T49" s="50" t="s">
        <v>50</v>
      </c>
      <c r="U49" s="268" t="s">
        <v>50</v>
      </c>
      <c r="V49" s="49" t="s">
        <v>50</v>
      </c>
      <c r="W49" s="50" t="s">
        <v>50</v>
      </c>
      <c r="X49" s="48">
        <v>0</v>
      </c>
      <c r="Y49" s="50">
        <v>0</v>
      </c>
      <c r="Z49" s="50">
        <v>0</v>
      </c>
      <c r="AA49" s="273">
        <v>0</v>
      </c>
      <c r="AB49" s="373">
        <v>0</v>
      </c>
      <c r="AC49" s="272">
        <v>0</v>
      </c>
      <c r="AD49" s="272">
        <v>0</v>
      </c>
      <c r="AE49" s="372"/>
      <c r="AF49" s="371"/>
      <c r="AG49" s="370" t="s">
        <v>50</v>
      </c>
      <c r="AH49" s="50" t="s">
        <v>50</v>
      </c>
      <c r="AI49" s="369"/>
      <c r="AJ49" s="50" t="s">
        <v>50</v>
      </c>
      <c r="AK49" s="50" t="s">
        <v>50</v>
      </c>
      <c r="AL49" s="50" t="s">
        <v>50</v>
      </c>
      <c r="AM49" s="368"/>
      <c r="AN49" s="65">
        <f>SUM(C49:AM49)</f>
        <v>30</v>
      </c>
      <c r="AO49" s="25"/>
      <c r="AQ49" s="402" t="str">
        <f t="shared" si="1"/>
        <v>-</v>
      </c>
    </row>
    <row r="50" spans="1:43" ht="15.6" customHeight="1" x14ac:dyDescent="0.2">
      <c r="A50" s="400" t="s">
        <v>99</v>
      </c>
      <c r="B50" s="29" t="s">
        <v>5</v>
      </c>
      <c r="C50" s="141" t="s">
        <v>50</v>
      </c>
      <c r="D50" s="294" t="s">
        <v>50</v>
      </c>
      <c r="E50" s="294" t="s">
        <v>50</v>
      </c>
      <c r="F50" s="294" t="s">
        <v>50</v>
      </c>
      <c r="G50" s="295" t="s">
        <v>50</v>
      </c>
      <c r="H50" s="297">
        <f>H49</f>
        <v>9</v>
      </c>
      <c r="I50" s="296">
        <f>H50-I48+I49</f>
        <v>10</v>
      </c>
      <c r="J50" s="299" t="s">
        <v>50</v>
      </c>
      <c r="K50" s="266">
        <f>I50-K48+K49</f>
        <v>17</v>
      </c>
      <c r="L50" s="301">
        <f t="shared" ref="L50:R50" si="4">K50-L48+L49</f>
        <v>17</v>
      </c>
      <c r="M50" s="301">
        <f t="shared" si="4"/>
        <v>18</v>
      </c>
      <c r="N50" s="300">
        <f t="shared" si="4"/>
        <v>24</v>
      </c>
      <c r="O50" s="266">
        <f t="shared" si="4"/>
        <v>20</v>
      </c>
      <c r="P50" s="301">
        <f t="shared" si="4"/>
        <v>20</v>
      </c>
      <c r="Q50" s="301">
        <f t="shared" si="4"/>
        <v>19</v>
      </c>
      <c r="R50" s="300">
        <f t="shared" si="4"/>
        <v>15</v>
      </c>
      <c r="S50" s="266" t="s">
        <v>50</v>
      </c>
      <c r="T50" s="300" t="s">
        <v>50</v>
      </c>
      <c r="U50" s="266" t="s">
        <v>50</v>
      </c>
      <c r="V50" s="301" t="s">
        <v>50</v>
      </c>
      <c r="W50" s="300" t="s">
        <v>50</v>
      </c>
      <c r="X50" s="266">
        <f>R50-X48+X49</f>
        <v>14</v>
      </c>
      <c r="Y50" s="301">
        <f t="shared" ref="Y50:AE50" si="5">X50-Y48+Y49</f>
        <v>10</v>
      </c>
      <c r="Z50" s="300">
        <f t="shared" si="5"/>
        <v>3</v>
      </c>
      <c r="AA50" s="302">
        <f t="shared" si="5"/>
        <v>3</v>
      </c>
      <c r="AB50" s="303">
        <f t="shared" si="5"/>
        <v>0</v>
      </c>
      <c r="AC50" s="302">
        <f t="shared" si="5"/>
        <v>0</v>
      </c>
      <c r="AD50" s="304">
        <f t="shared" si="5"/>
        <v>0</v>
      </c>
      <c r="AE50" s="303">
        <f t="shared" si="5"/>
        <v>0</v>
      </c>
      <c r="AF50" s="382" t="s">
        <v>50</v>
      </c>
      <c r="AG50" s="266" t="s">
        <v>50</v>
      </c>
      <c r="AH50" s="381" t="s">
        <v>50</v>
      </c>
      <c r="AI50" s="380" t="s">
        <v>50</v>
      </c>
      <c r="AJ50" s="266" t="s">
        <v>50</v>
      </c>
      <c r="AK50" s="301" t="s">
        <v>50</v>
      </c>
      <c r="AL50" s="301" t="s">
        <v>50</v>
      </c>
      <c r="AM50" s="301" t="s">
        <v>50</v>
      </c>
      <c r="AN50" s="66"/>
      <c r="AO50" s="26">
        <f>MAX(C50:AM50)</f>
        <v>24</v>
      </c>
      <c r="AQ50" s="402">
        <f t="shared" si="1"/>
        <v>13</v>
      </c>
    </row>
    <row r="51" spans="1:43" ht="15.6" customHeight="1" x14ac:dyDescent="0.2">
      <c r="A51" s="401"/>
      <c r="B51" s="29" t="s">
        <v>6</v>
      </c>
      <c r="C51" s="365"/>
      <c r="D51" s="359"/>
      <c r="E51" s="359"/>
      <c r="F51" s="359"/>
      <c r="G51" s="359"/>
      <c r="H51" s="364"/>
      <c r="I51" s="357"/>
      <c r="J51" s="363"/>
      <c r="K51" s="242"/>
      <c r="L51" s="241"/>
      <c r="M51" s="240">
        <v>12.17</v>
      </c>
      <c r="N51" s="241"/>
      <c r="O51" s="242"/>
      <c r="P51" s="240">
        <v>12.25</v>
      </c>
      <c r="Q51" s="241"/>
      <c r="R51" s="241"/>
      <c r="S51" s="242"/>
      <c r="T51" s="240" t="s">
        <v>50</v>
      </c>
      <c r="U51" s="313"/>
      <c r="V51" s="355"/>
      <c r="W51" s="241"/>
      <c r="X51" s="242"/>
      <c r="Y51" s="241"/>
      <c r="Z51" s="241"/>
      <c r="AA51" s="246"/>
      <c r="AB51" s="354">
        <v>12.35</v>
      </c>
      <c r="AC51" s="244"/>
      <c r="AD51" s="244"/>
      <c r="AE51" s="354">
        <v>12.37</v>
      </c>
      <c r="AF51" s="362" t="s">
        <v>50</v>
      </c>
      <c r="AG51" s="351" t="s">
        <v>50</v>
      </c>
      <c r="AH51" s="241"/>
      <c r="AI51" s="361" t="s">
        <v>50</v>
      </c>
      <c r="AJ51" s="240" t="s">
        <v>50</v>
      </c>
      <c r="AK51" s="241"/>
      <c r="AL51" s="241"/>
      <c r="AM51" s="351" t="s">
        <v>50</v>
      </c>
      <c r="AN51" s="67">
        <v>0.28999999999999998</v>
      </c>
      <c r="AO51" s="25"/>
      <c r="AQ51" s="402" t="str">
        <f t="shared" si="1"/>
        <v>-</v>
      </c>
    </row>
    <row r="52" spans="1:43" ht="15.6" customHeight="1" x14ac:dyDescent="0.2">
      <c r="A52" s="401"/>
      <c r="B52" s="29" t="s">
        <v>7</v>
      </c>
      <c r="C52" s="360" t="s">
        <v>50</v>
      </c>
      <c r="D52" s="359"/>
      <c r="E52" s="359"/>
      <c r="F52" s="359"/>
      <c r="G52" s="359"/>
      <c r="H52" s="358">
        <v>12.08</v>
      </c>
      <c r="I52" s="357"/>
      <c r="J52" s="356" t="s">
        <v>50</v>
      </c>
      <c r="K52" s="242"/>
      <c r="L52" s="241"/>
      <c r="M52" s="240">
        <v>12.2</v>
      </c>
      <c r="N52" s="241"/>
      <c r="O52" s="242"/>
      <c r="P52" s="240">
        <v>12.26</v>
      </c>
      <c r="Q52" s="241"/>
      <c r="R52" s="241"/>
      <c r="S52" s="242"/>
      <c r="T52" s="240" t="s">
        <v>50</v>
      </c>
      <c r="U52" s="313"/>
      <c r="V52" s="355"/>
      <c r="W52" s="241"/>
      <c r="X52" s="242"/>
      <c r="Y52" s="241"/>
      <c r="Z52" s="241"/>
      <c r="AA52" s="246"/>
      <c r="AB52" s="354">
        <v>12.35</v>
      </c>
      <c r="AC52" s="244"/>
      <c r="AD52" s="244"/>
      <c r="AE52" s="353"/>
      <c r="AF52" s="352"/>
      <c r="AG52" s="351" t="s">
        <v>50</v>
      </c>
      <c r="AH52" s="241"/>
      <c r="AI52" s="350"/>
      <c r="AJ52" s="240" t="s">
        <v>50</v>
      </c>
      <c r="AK52" s="241"/>
      <c r="AL52" s="241"/>
      <c r="AM52" s="349"/>
      <c r="AN52" s="66"/>
      <c r="AO52" s="27"/>
      <c r="AQ52" s="402" t="str">
        <f t="shared" si="1"/>
        <v>-</v>
      </c>
    </row>
    <row r="53" spans="1:43" ht="15.6" customHeight="1" thickBot="1" x14ac:dyDescent="0.25">
      <c r="A53" s="62">
        <v>198</v>
      </c>
      <c r="B53" s="35" t="s">
        <v>9</v>
      </c>
      <c r="C53" s="235" t="s">
        <v>66</v>
      </c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3"/>
      <c r="AN53" s="68"/>
      <c r="AO53" s="28"/>
      <c r="AQ53" s="402" t="str">
        <f t="shared" si="1"/>
        <v>-</v>
      </c>
    </row>
    <row r="54" spans="1:43" ht="15.6" customHeight="1" x14ac:dyDescent="0.2">
      <c r="A54" s="60"/>
      <c r="B54" s="30" t="s">
        <v>3</v>
      </c>
      <c r="C54" s="379"/>
      <c r="D54" s="108" t="s">
        <v>50</v>
      </c>
      <c r="E54" s="108" t="s">
        <v>50</v>
      </c>
      <c r="F54" s="108" t="s">
        <v>50</v>
      </c>
      <c r="G54" s="108" t="s">
        <v>50</v>
      </c>
      <c r="H54" s="175"/>
      <c r="I54" s="176" t="s">
        <v>50</v>
      </c>
      <c r="J54" s="378"/>
      <c r="K54" s="47">
        <v>0</v>
      </c>
      <c r="L54" s="46">
        <v>0</v>
      </c>
      <c r="M54" s="46">
        <v>0</v>
      </c>
      <c r="N54" s="46">
        <v>10</v>
      </c>
      <c r="O54" s="47" t="s">
        <v>50</v>
      </c>
      <c r="P54" s="46" t="s">
        <v>50</v>
      </c>
      <c r="Q54" s="46" t="s">
        <v>50</v>
      </c>
      <c r="R54" s="46" t="s">
        <v>50</v>
      </c>
      <c r="S54" s="47">
        <v>2</v>
      </c>
      <c r="T54" s="46">
        <v>9</v>
      </c>
      <c r="U54" s="277">
        <v>7</v>
      </c>
      <c r="V54" s="45">
        <v>0</v>
      </c>
      <c r="W54" s="46">
        <v>0</v>
      </c>
      <c r="X54" s="47" t="s">
        <v>50</v>
      </c>
      <c r="Y54" s="46" t="s">
        <v>50</v>
      </c>
      <c r="Z54" s="46" t="s">
        <v>50</v>
      </c>
      <c r="AA54" s="282" t="s">
        <v>50</v>
      </c>
      <c r="AB54" s="377" t="s">
        <v>50</v>
      </c>
      <c r="AC54" s="281" t="s">
        <v>50</v>
      </c>
      <c r="AD54" s="281" t="s">
        <v>50</v>
      </c>
      <c r="AE54" s="377" t="s">
        <v>50</v>
      </c>
      <c r="AF54" s="376" t="s">
        <v>50</v>
      </c>
      <c r="AG54" s="374">
        <v>1</v>
      </c>
      <c r="AH54" s="46" t="s">
        <v>50</v>
      </c>
      <c r="AI54" s="375" t="s">
        <v>50</v>
      </c>
      <c r="AJ54" s="46" t="s">
        <v>50</v>
      </c>
      <c r="AK54" s="46" t="s">
        <v>50</v>
      </c>
      <c r="AL54" s="46" t="s">
        <v>50</v>
      </c>
      <c r="AM54" s="374" t="s">
        <v>50</v>
      </c>
      <c r="AN54" s="64" t="s">
        <v>8</v>
      </c>
      <c r="AO54" s="24"/>
      <c r="AQ54" s="402" t="str">
        <f t="shared" si="1"/>
        <v>-</v>
      </c>
    </row>
    <row r="55" spans="1:43" ht="15.6" customHeight="1" x14ac:dyDescent="0.2">
      <c r="A55" s="61">
        <v>13.14</v>
      </c>
      <c r="B55" s="31" t="s">
        <v>4</v>
      </c>
      <c r="C55" s="104" t="s">
        <v>50</v>
      </c>
      <c r="D55" s="106" t="s">
        <v>50</v>
      </c>
      <c r="E55" s="106" t="s">
        <v>50</v>
      </c>
      <c r="F55" s="106" t="s">
        <v>50</v>
      </c>
      <c r="G55" s="106" t="s">
        <v>50</v>
      </c>
      <c r="H55" s="267" t="s">
        <v>50</v>
      </c>
      <c r="I55" s="237" t="s">
        <v>50</v>
      </c>
      <c r="J55" s="181">
        <v>8</v>
      </c>
      <c r="K55" s="48">
        <v>10</v>
      </c>
      <c r="L55" s="50">
        <v>0</v>
      </c>
      <c r="M55" s="50">
        <v>3</v>
      </c>
      <c r="N55" s="50">
        <v>3</v>
      </c>
      <c r="O55" s="48" t="s">
        <v>50</v>
      </c>
      <c r="P55" s="50" t="s">
        <v>50</v>
      </c>
      <c r="Q55" s="50" t="s">
        <v>50</v>
      </c>
      <c r="R55" s="50" t="s">
        <v>50</v>
      </c>
      <c r="S55" s="48">
        <v>5</v>
      </c>
      <c r="T55" s="50">
        <v>0</v>
      </c>
      <c r="U55" s="268">
        <v>0</v>
      </c>
      <c r="V55" s="49">
        <v>0</v>
      </c>
      <c r="W55" s="50">
        <v>0</v>
      </c>
      <c r="X55" s="48" t="s">
        <v>50</v>
      </c>
      <c r="Y55" s="50" t="s">
        <v>50</v>
      </c>
      <c r="Z55" s="50" t="s">
        <v>50</v>
      </c>
      <c r="AA55" s="273" t="s">
        <v>50</v>
      </c>
      <c r="AB55" s="373" t="s">
        <v>50</v>
      </c>
      <c r="AC55" s="272" t="s">
        <v>50</v>
      </c>
      <c r="AD55" s="272" t="s">
        <v>50</v>
      </c>
      <c r="AE55" s="372"/>
      <c r="AF55" s="371"/>
      <c r="AG55" s="370" t="s">
        <v>50</v>
      </c>
      <c r="AH55" s="50" t="s">
        <v>50</v>
      </c>
      <c r="AI55" s="369"/>
      <c r="AJ55" s="50" t="s">
        <v>50</v>
      </c>
      <c r="AK55" s="50" t="s">
        <v>50</v>
      </c>
      <c r="AL55" s="50" t="s">
        <v>50</v>
      </c>
      <c r="AM55" s="368"/>
      <c r="AN55" s="65">
        <f>SUM(C55:AM55)</f>
        <v>29</v>
      </c>
      <c r="AO55" s="25"/>
      <c r="AQ55" s="402" t="str">
        <f t="shared" si="1"/>
        <v>-</v>
      </c>
    </row>
    <row r="56" spans="1:43" ht="15.6" customHeight="1" x14ac:dyDescent="0.2">
      <c r="A56" s="400" t="s">
        <v>53</v>
      </c>
      <c r="B56" s="29" t="s">
        <v>5</v>
      </c>
      <c r="C56" s="141" t="s">
        <v>50</v>
      </c>
      <c r="D56" s="121" t="s">
        <v>50</v>
      </c>
      <c r="E56" s="121" t="s">
        <v>50</v>
      </c>
      <c r="F56" s="121" t="s">
        <v>50</v>
      </c>
      <c r="G56" s="133" t="s">
        <v>50</v>
      </c>
      <c r="H56" s="138" t="s">
        <v>50</v>
      </c>
      <c r="I56" s="259" t="s">
        <v>50</v>
      </c>
      <c r="J56" s="136">
        <f>J55</f>
        <v>8</v>
      </c>
      <c r="K56" s="260">
        <f>J56-K54+K55</f>
        <v>18</v>
      </c>
      <c r="L56" s="262">
        <f>K56-L54+L55</f>
        <v>18</v>
      </c>
      <c r="M56" s="262">
        <f>L56-M54+M55</f>
        <v>21</v>
      </c>
      <c r="N56" s="261">
        <f>M56-N54+N55</f>
        <v>14</v>
      </c>
      <c r="O56" s="260" t="s">
        <v>50</v>
      </c>
      <c r="P56" s="262" t="s">
        <v>50</v>
      </c>
      <c r="Q56" s="262" t="s">
        <v>50</v>
      </c>
      <c r="R56" s="261" t="s">
        <v>50</v>
      </c>
      <c r="S56" s="260">
        <f>N56-S54+S55</f>
        <v>17</v>
      </c>
      <c r="T56" s="261">
        <f>S56-T54+T55</f>
        <v>8</v>
      </c>
      <c r="U56" s="260">
        <f>T56-U54+U55</f>
        <v>1</v>
      </c>
      <c r="V56" s="262">
        <f>U56-V54+V55</f>
        <v>1</v>
      </c>
      <c r="W56" s="261">
        <f>V56-W54+W55</f>
        <v>1</v>
      </c>
      <c r="X56" s="260" t="s">
        <v>50</v>
      </c>
      <c r="Y56" s="262" t="s">
        <v>50</v>
      </c>
      <c r="Z56" s="261" t="s">
        <v>50</v>
      </c>
      <c r="AA56" s="263" t="s">
        <v>50</v>
      </c>
      <c r="AB56" s="264" t="s">
        <v>50</v>
      </c>
      <c r="AC56" s="263" t="s">
        <v>50</v>
      </c>
      <c r="AD56" s="265" t="s">
        <v>50</v>
      </c>
      <c r="AE56" s="264" t="s">
        <v>50</v>
      </c>
      <c r="AF56" s="165" t="s">
        <v>50</v>
      </c>
      <c r="AG56" s="260">
        <f>W56-AG54</f>
        <v>0</v>
      </c>
      <c r="AH56" s="367" t="s">
        <v>50</v>
      </c>
      <c r="AI56" s="366" t="s">
        <v>50</v>
      </c>
      <c r="AJ56" s="260" t="s">
        <v>50</v>
      </c>
      <c r="AK56" s="262" t="s">
        <v>50</v>
      </c>
      <c r="AL56" s="262" t="s">
        <v>50</v>
      </c>
      <c r="AM56" s="262" t="s">
        <v>50</v>
      </c>
      <c r="AN56" s="66"/>
      <c r="AO56" s="26">
        <f>MAX(C56:AM56)</f>
        <v>21</v>
      </c>
      <c r="AQ56" s="402">
        <f t="shared" si="1"/>
        <v>0</v>
      </c>
    </row>
    <row r="57" spans="1:43" ht="15.6" customHeight="1" x14ac:dyDescent="0.2">
      <c r="A57" s="401"/>
      <c r="B57" s="29" t="s">
        <v>6</v>
      </c>
      <c r="C57" s="365"/>
      <c r="D57" s="359"/>
      <c r="E57" s="359"/>
      <c r="F57" s="359"/>
      <c r="G57" s="359"/>
      <c r="H57" s="364"/>
      <c r="I57" s="357"/>
      <c r="J57" s="363"/>
      <c r="K57" s="242"/>
      <c r="L57" s="241"/>
      <c r="M57" s="240">
        <v>13.19</v>
      </c>
      <c r="N57" s="241"/>
      <c r="O57" s="242"/>
      <c r="P57" s="240" t="s">
        <v>50</v>
      </c>
      <c r="Q57" s="241"/>
      <c r="R57" s="241"/>
      <c r="S57" s="242"/>
      <c r="T57" s="240">
        <v>13.24</v>
      </c>
      <c r="U57" s="313"/>
      <c r="V57" s="355"/>
      <c r="W57" s="241"/>
      <c r="X57" s="242"/>
      <c r="Y57" s="241"/>
      <c r="Z57" s="241"/>
      <c r="AA57" s="246"/>
      <c r="AB57" s="354" t="s">
        <v>50</v>
      </c>
      <c r="AC57" s="244"/>
      <c r="AD57" s="244"/>
      <c r="AE57" s="354" t="s">
        <v>50</v>
      </c>
      <c r="AF57" s="362" t="s">
        <v>50</v>
      </c>
      <c r="AG57" s="351">
        <v>13.3</v>
      </c>
      <c r="AH57" s="241"/>
      <c r="AI57" s="361" t="s">
        <v>50</v>
      </c>
      <c r="AJ57" s="240" t="s">
        <v>50</v>
      </c>
      <c r="AK57" s="241"/>
      <c r="AL57" s="241"/>
      <c r="AM57" s="351" t="s">
        <v>50</v>
      </c>
      <c r="AN57" s="67">
        <v>0.16</v>
      </c>
      <c r="AO57" s="25"/>
      <c r="AQ57" s="402" t="str">
        <f t="shared" si="1"/>
        <v>-</v>
      </c>
    </row>
    <row r="58" spans="1:43" ht="15.6" customHeight="1" x14ac:dyDescent="0.2">
      <c r="A58" s="401"/>
      <c r="B58" s="29" t="s">
        <v>7</v>
      </c>
      <c r="C58" s="360" t="s">
        <v>50</v>
      </c>
      <c r="D58" s="359"/>
      <c r="E58" s="359"/>
      <c r="F58" s="359"/>
      <c r="G58" s="359"/>
      <c r="H58" s="358" t="s">
        <v>50</v>
      </c>
      <c r="I58" s="357"/>
      <c r="J58" s="356">
        <v>13.14</v>
      </c>
      <c r="K58" s="242"/>
      <c r="L58" s="241"/>
      <c r="M58" s="240">
        <v>13.19</v>
      </c>
      <c r="N58" s="241"/>
      <c r="O58" s="242"/>
      <c r="P58" s="240" t="s">
        <v>50</v>
      </c>
      <c r="Q58" s="241"/>
      <c r="R58" s="241"/>
      <c r="S58" s="242"/>
      <c r="T58" s="240">
        <v>13.24</v>
      </c>
      <c r="U58" s="313"/>
      <c r="V58" s="355"/>
      <c r="W58" s="241"/>
      <c r="X58" s="242"/>
      <c r="Y58" s="241"/>
      <c r="Z58" s="241"/>
      <c r="AA58" s="246"/>
      <c r="AB58" s="354" t="s">
        <v>50</v>
      </c>
      <c r="AC58" s="244"/>
      <c r="AD58" s="244"/>
      <c r="AE58" s="353"/>
      <c r="AF58" s="352"/>
      <c r="AG58" s="351" t="s">
        <v>50</v>
      </c>
      <c r="AH58" s="241"/>
      <c r="AI58" s="350"/>
      <c r="AJ58" s="240" t="s">
        <v>50</v>
      </c>
      <c r="AK58" s="241"/>
      <c r="AL58" s="241"/>
      <c r="AM58" s="349"/>
      <c r="AN58" s="66"/>
      <c r="AO58" s="27"/>
      <c r="AQ58" s="402" t="str">
        <f t="shared" si="1"/>
        <v>-</v>
      </c>
    </row>
    <row r="59" spans="1:43" ht="15.6" customHeight="1" thickBot="1" x14ac:dyDescent="0.25">
      <c r="A59" s="62">
        <v>198</v>
      </c>
      <c r="B59" s="35" t="s">
        <v>9</v>
      </c>
      <c r="C59" s="235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3"/>
      <c r="AN59" s="68"/>
      <c r="AO59" s="28"/>
      <c r="AQ59" s="402" t="str">
        <f t="shared" si="1"/>
        <v>-</v>
      </c>
    </row>
    <row r="60" spans="1:43" ht="15.6" customHeight="1" x14ac:dyDescent="0.2">
      <c r="A60" s="60"/>
      <c r="B60" s="30" t="s">
        <v>3</v>
      </c>
      <c r="C60" s="379"/>
      <c r="D60" s="108" t="s">
        <v>50</v>
      </c>
      <c r="E60" s="108" t="s">
        <v>50</v>
      </c>
      <c r="F60" s="108" t="s">
        <v>50</v>
      </c>
      <c r="G60" s="108" t="s">
        <v>50</v>
      </c>
      <c r="H60" s="175"/>
      <c r="I60" s="176">
        <v>0</v>
      </c>
      <c r="J60" s="378"/>
      <c r="K60" s="47">
        <v>2</v>
      </c>
      <c r="L60" s="46">
        <v>0</v>
      </c>
      <c r="M60" s="46">
        <v>1</v>
      </c>
      <c r="N60" s="46">
        <v>4</v>
      </c>
      <c r="O60" s="47" t="s">
        <v>50</v>
      </c>
      <c r="P60" s="46" t="s">
        <v>50</v>
      </c>
      <c r="Q60" s="46" t="s">
        <v>50</v>
      </c>
      <c r="R60" s="46" t="s">
        <v>50</v>
      </c>
      <c r="S60" s="47">
        <v>3</v>
      </c>
      <c r="T60" s="46">
        <v>2</v>
      </c>
      <c r="U60" s="277">
        <v>5</v>
      </c>
      <c r="V60" s="45">
        <v>1</v>
      </c>
      <c r="W60" s="46">
        <v>0</v>
      </c>
      <c r="X60" s="47" t="s">
        <v>50</v>
      </c>
      <c r="Y60" s="46" t="s">
        <v>50</v>
      </c>
      <c r="Z60" s="46" t="s">
        <v>50</v>
      </c>
      <c r="AA60" s="282" t="s">
        <v>50</v>
      </c>
      <c r="AB60" s="377" t="s">
        <v>50</v>
      </c>
      <c r="AC60" s="281" t="s">
        <v>50</v>
      </c>
      <c r="AD60" s="281" t="s">
        <v>50</v>
      </c>
      <c r="AE60" s="377" t="s">
        <v>50</v>
      </c>
      <c r="AF60" s="376" t="s">
        <v>50</v>
      </c>
      <c r="AG60" s="374">
        <v>0</v>
      </c>
      <c r="AH60" s="46">
        <v>0</v>
      </c>
      <c r="AI60" s="375" t="s">
        <v>50</v>
      </c>
      <c r="AJ60" s="46">
        <v>0</v>
      </c>
      <c r="AK60" s="46">
        <v>0</v>
      </c>
      <c r="AL60" s="46">
        <v>0</v>
      </c>
      <c r="AM60" s="374">
        <v>9</v>
      </c>
      <c r="AN60" s="64" t="s">
        <v>8</v>
      </c>
      <c r="AO60" s="24"/>
      <c r="AQ60" s="402" t="str">
        <f t="shared" si="1"/>
        <v>-</v>
      </c>
    </row>
    <row r="61" spans="1:43" ht="15.6" customHeight="1" x14ac:dyDescent="0.2">
      <c r="A61" s="61">
        <v>14.08</v>
      </c>
      <c r="B61" s="31" t="s">
        <v>4</v>
      </c>
      <c r="C61" s="104" t="s">
        <v>50</v>
      </c>
      <c r="D61" s="106" t="s">
        <v>50</v>
      </c>
      <c r="E61" s="106" t="s">
        <v>50</v>
      </c>
      <c r="F61" s="106" t="s">
        <v>50</v>
      </c>
      <c r="G61" s="106" t="s">
        <v>50</v>
      </c>
      <c r="H61" s="267">
        <v>13</v>
      </c>
      <c r="I61" s="237">
        <v>1</v>
      </c>
      <c r="J61" s="181" t="s">
        <v>50</v>
      </c>
      <c r="K61" s="48">
        <v>6</v>
      </c>
      <c r="L61" s="50">
        <v>0</v>
      </c>
      <c r="M61" s="50">
        <v>2</v>
      </c>
      <c r="N61" s="50">
        <v>3</v>
      </c>
      <c r="O61" s="48" t="s">
        <v>50</v>
      </c>
      <c r="P61" s="50" t="s">
        <v>50</v>
      </c>
      <c r="Q61" s="50" t="s">
        <v>50</v>
      </c>
      <c r="R61" s="50" t="s">
        <v>50</v>
      </c>
      <c r="S61" s="48">
        <v>1</v>
      </c>
      <c r="T61" s="50">
        <v>0</v>
      </c>
      <c r="U61" s="268">
        <v>1</v>
      </c>
      <c r="V61" s="49">
        <v>0</v>
      </c>
      <c r="W61" s="50">
        <v>0</v>
      </c>
      <c r="X61" s="48" t="s">
        <v>50</v>
      </c>
      <c r="Y61" s="50" t="s">
        <v>50</v>
      </c>
      <c r="Z61" s="50" t="s">
        <v>50</v>
      </c>
      <c r="AA61" s="273" t="s">
        <v>50</v>
      </c>
      <c r="AB61" s="373" t="s">
        <v>50</v>
      </c>
      <c r="AC61" s="272" t="s">
        <v>50</v>
      </c>
      <c r="AD61" s="272" t="s">
        <v>50</v>
      </c>
      <c r="AE61" s="372"/>
      <c r="AF61" s="371"/>
      <c r="AG61" s="370">
        <v>0</v>
      </c>
      <c r="AH61" s="50">
        <v>0</v>
      </c>
      <c r="AI61" s="369"/>
      <c r="AJ61" s="50">
        <v>0</v>
      </c>
      <c r="AK61" s="50">
        <v>0</v>
      </c>
      <c r="AL61" s="50">
        <v>0</v>
      </c>
      <c r="AM61" s="368"/>
      <c r="AN61" s="65">
        <f>SUM(C61:AM61)</f>
        <v>27</v>
      </c>
      <c r="AO61" s="25"/>
      <c r="AQ61" s="402" t="str">
        <f t="shared" si="1"/>
        <v>-</v>
      </c>
    </row>
    <row r="62" spans="1:43" ht="15.6" customHeight="1" x14ac:dyDescent="0.2">
      <c r="A62" s="400" t="s">
        <v>98</v>
      </c>
      <c r="B62" s="29" t="s">
        <v>5</v>
      </c>
      <c r="C62" s="141" t="s">
        <v>50</v>
      </c>
      <c r="D62" s="121" t="s">
        <v>50</v>
      </c>
      <c r="E62" s="121" t="s">
        <v>50</v>
      </c>
      <c r="F62" s="121" t="s">
        <v>50</v>
      </c>
      <c r="G62" s="133" t="s">
        <v>50</v>
      </c>
      <c r="H62" s="138">
        <f>H61</f>
        <v>13</v>
      </c>
      <c r="I62" s="259">
        <f>H62-I60+I61</f>
        <v>14</v>
      </c>
      <c r="J62" s="136" t="s">
        <v>50</v>
      </c>
      <c r="K62" s="260">
        <f>I62-K60+K61</f>
        <v>18</v>
      </c>
      <c r="L62" s="262">
        <f>K62-L60+L61</f>
        <v>18</v>
      </c>
      <c r="M62" s="262">
        <f>L62-M60+M61</f>
        <v>19</v>
      </c>
      <c r="N62" s="261">
        <f>M62-N60+N61</f>
        <v>18</v>
      </c>
      <c r="O62" s="260" t="s">
        <v>50</v>
      </c>
      <c r="P62" s="262" t="s">
        <v>50</v>
      </c>
      <c r="Q62" s="262" t="s">
        <v>50</v>
      </c>
      <c r="R62" s="261" t="s">
        <v>50</v>
      </c>
      <c r="S62" s="260">
        <f>N62-S60+S61</f>
        <v>16</v>
      </c>
      <c r="T62" s="261">
        <f>S62-T60+T61</f>
        <v>14</v>
      </c>
      <c r="U62" s="260">
        <f>T62-U60+U61</f>
        <v>10</v>
      </c>
      <c r="V62" s="262">
        <f>U62-V60+V61</f>
        <v>9</v>
      </c>
      <c r="W62" s="261">
        <f>V62-W60+W61</f>
        <v>9</v>
      </c>
      <c r="X62" s="260" t="s">
        <v>50</v>
      </c>
      <c r="Y62" s="262" t="s">
        <v>50</v>
      </c>
      <c r="Z62" s="261" t="s">
        <v>50</v>
      </c>
      <c r="AA62" s="263" t="s">
        <v>50</v>
      </c>
      <c r="AB62" s="264" t="s">
        <v>50</v>
      </c>
      <c r="AC62" s="263" t="s">
        <v>50</v>
      </c>
      <c r="AD62" s="265" t="s">
        <v>50</v>
      </c>
      <c r="AE62" s="264" t="s">
        <v>50</v>
      </c>
      <c r="AF62" s="165" t="s">
        <v>50</v>
      </c>
      <c r="AG62" s="260">
        <f>W62-AG60+AG61</f>
        <v>9</v>
      </c>
      <c r="AH62" s="367">
        <f>AG62-AH60+AH61</f>
        <v>9</v>
      </c>
      <c r="AI62" s="366" t="s">
        <v>50</v>
      </c>
      <c r="AJ62" s="260">
        <f>AH62-AJ60+AJ61</f>
        <v>9</v>
      </c>
      <c r="AK62" s="262">
        <f>AJ62-AK60+AK61</f>
        <v>9</v>
      </c>
      <c r="AL62" s="262">
        <f>AK62-AL60+AL61</f>
        <v>9</v>
      </c>
      <c r="AM62" s="262">
        <f>AL62-AM60+AM61</f>
        <v>0</v>
      </c>
      <c r="AN62" s="66"/>
      <c r="AO62" s="26">
        <f>MAX(C62:AM62)</f>
        <v>19</v>
      </c>
      <c r="AQ62" s="402">
        <f t="shared" si="1"/>
        <v>23</v>
      </c>
    </row>
    <row r="63" spans="1:43" ht="15.6" customHeight="1" x14ac:dyDescent="0.2">
      <c r="A63" s="401"/>
      <c r="B63" s="29" t="s">
        <v>6</v>
      </c>
      <c r="C63" s="365"/>
      <c r="D63" s="359"/>
      <c r="E63" s="359"/>
      <c r="F63" s="359"/>
      <c r="G63" s="359"/>
      <c r="H63" s="364"/>
      <c r="I63" s="357"/>
      <c r="J63" s="363"/>
      <c r="K63" s="242"/>
      <c r="L63" s="241"/>
      <c r="M63" s="240">
        <v>14.15</v>
      </c>
      <c r="N63" s="241"/>
      <c r="O63" s="242"/>
      <c r="P63" s="240" t="s">
        <v>50</v>
      </c>
      <c r="Q63" s="241"/>
      <c r="R63" s="241"/>
      <c r="S63" s="242"/>
      <c r="T63" s="240">
        <v>14.2</v>
      </c>
      <c r="U63" s="313"/>
      <c r="V63" s="355"/>
      <c r="W63" s="241"/>
      <c r="X63" s="242"/>
      <c r="Y63" s="241"/>
      <c r="Z63" s="241"/>
      <c r="AA63" s="246"/>
      <c r="AB63" s="354" t="s">
        <v>50</v>
      </c>
      <c r="AC63" s="244"/>
      <c r="AD63" s="244"/>
      <c r="AE63" s="354" t="s">
        <v>50</v>
      </c>
      <c r="AF63" s="362" t="s">
        <v>50</v>
      </c>
      <c r="AG63" s="351">
        <v>14.26</v>
      </c>
      <c r="AH63" s="241"/>
      <c r="AI63" s="361" t="s">
        <v>50</v>
      </c>
      <c r="AJ63" s="240">
        <v>14.3</v>
      </c>
      <c r="AK63" s="241"/>
      <c r="AL63" s="241"/>
      <c r="AM63" s="351">
        <v>14.34</v>
      </c>
      <c r="AN63" s="67">
        <v>0.26</v>
      </c>
      <c r="AO63" s="25"/>
      <c r="AQ63" s="402" t="str">
        <f t="shared" si="1"/>
        <v>-</v>
      </c>
    </row>
    <row r="64" spans="1:43" ht="15.6" customHeight="1" x14ac:dyDescent="0.2">
      <c r="A64" s="401"/>
      <c r="B64" s="29" t="s">
        <v>7</v>
      </c>
      <c r="C64" s="360" t="s">
        <v>50</v>
      </c>
      <c r="D64" s="359"/>
      <c r="E64" s="359"/>
      <c r="F64" s="359"/>
      <c r="G64" s="359"/>
      <c r="H64" s="358">
        <v>14.08</v>
      </c>
      <c r="I64" s="357"/>
      <c r="J64" s="356" t="s">
        <v>50</v>
      </c>
      <c r="K64" s="242"/>
      <c r="L64" s="241"/>
      <c r="M64" s="240">
        <v>14.15</v>
      </c>
      <c r="N64" s="241"/>
      <c r="O64" s="242"/>
      <c r="P64" s="240" t="s">
        <v>50</v>
      </c>
      <c r="Q64" s="241"/>
      <c r="R64" s="241"/>
      <c r="S64" s="242"/>
      <c r="T64" s="240">
        <v>14.2</v>
      </c>
      <c r="U64" s="313"/>
      <c r="V64" s="355"/>
      <c r="W64" s="241"/>
      <c r="X64" s="242"/>
      <c r="Y64" s="241"/>
      <c r="Z64" s="241"/>
      <c r="AA64" s="246"/>
      <c r="AB64" s="354" t="s">
        <v>50</v>
      </c>
      <c r="AC64" s="244"/>
      <c r="AD64" s="244"/>
      <c r="AE64" s="353"/>
      <c r="AF64" s="352"/>
      <c r="AG64" s="351">
        <v>14.26</v>
      </c>
      <c r="AH64" s="241"/>
      <c r="AI64" s="350"/>
      <c r="AJ64" s="240">
        <v>14.3</v>
      </c>
      <c r="AK64" s="241"/>
      <c r="AL64" s="241"/>
      <c r="AM64" s="349"/>
      <c r="AN64" s="66"/>
      <c r="AO64" s="27"/>
      <c r="AQ64" s="402" t="str">
        <f t="shared" si="1"/>
        <v>-</v>
      </c>
    </row>
    <row r="65" spans="1:43" ht="15.6" customHeight="1" thickBot="1" x14ac:dyDescent="0.25">
      <c r="A65" s="62">
        <v>143</v>
      </c>
      <c r="B65" s="35" t="s">
        <v>9</v>
      </c>
      <c r="C65" s="235"/>
      <c r="D65" s="234"/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3"/>
      <c r="AN65" s="68"/>
      <c r="AO65" s="28"/>
      <c r="AQ65" s="402" t="str">
        <f t="shared" si="1"/>
        <v>-</v>
      </c>
    </row>
    <row r="66" spans="1:43" ht="15.6" customHeight="1" x14ac:dyDescent="0.2">
      <c r="A66" s="60"/>
      <c r="B66" s="30" t="s">
        <v>3</v>
      </c>
      <c r="C66" s="379"/>
      <c r="D66" s="108">
        <v>0</v>
      </c>
      <c r="E66" s="108">
        <v>0</v>
      </c>
      <c r="F66" s="108">
        <v>0</v>
      </c>
      <c r="G66" s="108">
        <v>0</v>
      </c>
      <c r="H66" s="175"/>
      <c r="I66" s="176" t="s">
        <v>50</v>
      </c>
      <c r="J66" s="378"/>
      <c r="K66" s="47">
        <v>0</v>
      </c>
      <c r="L66" s="46">
        <v>0</v>
      </c>
      <c r="M66" s="46">
        <v>2</v>
      </c>
      <c r="N66" s="46">
        <v>5</v>
      </c>
      <c r="O66" s="47" t="s">
        <v>50</v>
      </c>
      <c r="P66" s="46" t="s">
        <v>50</v>
      </c>
      <c r="Q66" s="46" t="s">
        <v>50</v>
      </c>
      <c r="R66" s="46" t="s">
        <v>50</v>
      </c>
      <c r="S66" s="47">
        <v>0</v>
      </c>
      <c r="T66" s="46">
        <v>9</v>
      </c>
      <c r="U66" s="277" t="s">
        <v>50</v>
      </c>
      <c r="V66" s="45" t="s">
        <v>50</v>
      </c>
      <c r="W66" s="46" t="s">
        <v>50</v>
      </c>
      <c r="X66" s="47" t="s">
        <v>50</v>
      </c>
      <c r="Y66" s="46" t="s">
        <v>50</v>
      </c>
      <c r="Z66" s="46" t="s">
        <v>50</v>
      </c>
      <c r="AA66" s="282">
        <v>9</v>
      </c>
      <c r="AB66" s="377">
        <v>6</v>
      </c>
      <c r="AC66" s="281" t="s">
        <v>50</v>
      </c>
      <c r="AD66" s="281" t="s">
        <v>50</v>
      </c>
      <c r="AE66" s="377" t="s">
        <v>50</v>
      </c>
      <c r="AF66" s="376" t="s">
        <v>50</v>
      </c>
      <c r="AG66" s="374" t="s">
        <v>50</v>
      </c>
      <c r="AH66" s="46" t="s">
        <v>50</v>
      </c>
      <c r="AI66" s="375" t="s">
        <v>50</v>
      </c>
      <c r="AJ66" s="46" t="s">
        <v>50</v>
      </c>
      <c r="AK66" s="46" t="s">
        <v>50</v>
      </c>
      <c r="AL66" s="46" t="s">
        <v>50</v>
      </c>
      <c r="AM66" s="374" t="s">
        <v>50</v>
      </c>
      <c r="AN66" s="64" t="s">
        <v>8</v>
      </c>
      <c r="AO66" s="24"/>
      <c r="AQ66" s="402" t="str">
        <f t="shared" si="1"/>
        <v>-</v>
      </c>
    </row>
    <row r="67" spans="1:43" ht="15.6" customHeight="1" x14ac:dyDescent="0.2">
      <c r="A67" s="61">
        <v>15.2</v>
      </c>
      <c r="B67" s="31" t="s">
        <v>4</v>
      </c>
      <c r="C67" s="104">
        <v>10</v>
      </c>
      <c r="D67" s="106">
        <v>1</v>
      </c>
      <c r="E67" s="106">
        <v>0</v>
      </c>
      <c r="F67" s="106">
        <v>0</v>
      </c>
      <c r="G67" s="106">
        <v>0</v>
      </c>
      <c r="H67" s="267" t="s">
        <v>50</v>
      </c>
      <c r="I67" s="237" t="s">
        <v>50</v>
      </c>
      <c r="J67" s="181" t="s">
        <v>50</v>
      </c>
      <c r="K67" s="48">
        <v>8</v>
      </c>
      <c r="L67" s="50">
        <v>1</v>
      </c>
      <c r="M67" s="50">
        <v>4</v>
      </c>
      <c r="N67" s="50">
        <v>6</v>
      </c>
      <c r="O67" s="48" t="s">
        <v>50</v>
      </c>
      <c r="P67" s="50" t="s">
        <v>50</v>
      </c>
      <c r="Q67" s="50" t="s">
        <v>50</v>
      </c>
      <c r="R67" s="50" t="s">
        <v>50</v>
      </c>
      <c r="S67" s="48">
        <v>0</v>
      </c>
      <c r="T67" s="50">
        <v>0</v>
      </c>
      <c r="U67" s="268" t="s">
        <v>50</v>
      </c>
      <c r="V67" s="49" t="s">
        <v>50</v>
      </c>
      <c r="W67" s="50" t="s">
        <v>50</v>
      </c>
      <c r="X67" s="48" t="s">
        <v>50</v>
      </c>
      <c r="Y67" s="50" t="s">
        <v>50</v>
      </c>
      <c r="Z67" s="50" t="s">
        <v>50</v>
      </c>
      <c r="AA67" s="273">
        <v>1</v>
      </c>
      <c r="AB67" s="373" t="s">
        <v>50</v>
      </c>
      <c r="AC67" s="272" t="s">
        <v>50</v>
      </c>
      <c r="AD67" s="272" t="s">
        <v>50</v>
      </c>
      <c r="AE67" s="372"/>
      <c r="AF67" s="371"/>
      <c r="AG67" s="370" t="s">
        <v>50</v>
      </c>
      <c r="AH67" s="50" t="s">
        <v>50</v>
      </c>
      <c r="AI67" s="369"/>
      <c r="AJ67" s="50" t="s">
        <v>50</v>
      </c>
      <c r="AK67" s="50" t="s">
        <v>50</v>
      </c>
      <c r="AL67" s="50" t="s">
        <v>50</v>
      </c>
      <c r="AM67" s="368"/>
      <c r="AN67" s="65">
        <f>SUM(C67:AM67)</f>
        <v>31</v>
      </c>
      <c r="AO67" s="25"/>
      <c r="AQ67" s="402" t="str">
        <f t="shared" si="1"/>
        <v>-</v>
      </c>
    </row>
    <row r="68" spans="1:43" ht="15.6" customHeight="1" x14ac:dyDescent="0.2">
      <c r="A68" s="400" t="s">
        <v>101</v>
      </c>
      <c r="B68" s="29" t="s">
        <v>5</v>
      </c>
      <c r="C68" s="141">
        <f>C67</f>
        <v>10</v>
      </c>
      <c r="D68" s="121">
        <f>C68-D66+D67</f>
        <v>11</v>
      </c>
      <c r="E68" s="121">
        <f>D68-E66+E67</f>
        <v>11</v>
      </c>
      <c r="F68" s="121">
        <f>E68-F66+F67</f>
        <v>11</v>
      </c>
      <c r="G68" s="133">
        <f>F68-G66+G67</f>
        <v>11</v>
      </c>
      <c r="H68" s="138" t="str">
        <f>H67</f>
        <v>x</v>
      </c>
      <c r="I68" s="259" t="s">
        <v>50</v>
      </c>
      <c r="J68" s="136" t="s">
        <v>50</v>
      </c>
      <c r="K68" s="260">
        <f>G68-K66+K67</f>
        <v>19</v>
      </c>
      <c r="L68" s="262">
        <f>K68-L66+L67</f>
        <v>20</v>
      </c>
      <c r="M68" s="262">
        <f>L68-M66+M67</f>
        <v>22</v>
      </c>
      <c r="N68" s="261">
        <f>M68-N66+N67</f>
        <v>23</v>
      </c>
      <c r="O68" s="260" t="s">
        <v>50</v>
      </c>
      <c r="P68" s="262" t="s">
        <v>50</v>
      </c>
      <c r="Q68" s="262" t="s">
        <v>50</v>
      </c>
      <c r="R68" s="261" t="s">
        <v>50</v>
      </c>
      <c r="S68" s="260">
        <f>N68-S66+S67</f>
        <v>23</v>
      </c>
      <c r="T68" s="261">
        <f>S68-T66+T67</f>
        <v>14</v>
      </c>
      <c r="U68" s="260" t="s">
        <v>50</v>
      </c>
      <c r="V68" s="262" t="s">
        <v>50</v>
      </c>
      <c r="W68" s="261" t="s">
        <v>50</v>
      </c>
      <c r="X68" s="260" t="s">
        <v>50</v>
      </c>
      <c r="Y68" s="262" t="s">
        <v>50</v>
      </c>
      <c r="Z68" s="261" t="s">
        <v>50</v>
      </c>
      <c r="AA68" s="263">
        <f>T68-AA66+AA67</f>
        <v>6</v>
      </c>
      <c r="AB68" s="264">
        <f>AA68-AB66</f>
        <v>0</v>
      </c>
      <c r="AC68" s="263" t="s">
        <v>50</v>
      </c>
      <c r="AD68" s="265" t="s">
        <v>50</v>
      </c>
      <c r="AE68" s="264" t="s">
        <v>50</v>
      </c>
      <c r="AF68" s="165" t="s">
        <v>50</v>
      </c>
      <c r="AG68" s="260" t="s">
        <v>50</v>
      </c>
      <c r="AH68" s="367" t="s">
        <v>50</v>
      </c>
      <c r="AI68" s="366" t="s">
        <v>50</v>
      </c>
      <c r="AJ68" s="260" t="s">
        <v>50</v>
      </c>
      <c r="AK68" s="262" t="s">
        <v>50</v>
      </c>
      <c r="AL68" s="262" t="s">
        <v>50</v>
      </c>
      <c r="AM68" s="262" t="s">
        <v>50</v>
      </c>
      <c r="AN68" s="66"/>
      <c r="AO68" s="26">
        <f>MAX(C68:AM68)</f>
        <v>23</v>
      </c>
      <c r="AQ68" s="402">
        <f t="shared" si="1"/>
        <v>17</v>
      </c>
    </row>
    <row r="69" spans="1:43" ht="15.6" customHeight="1" x14ac:dyDescent="0.2">
      <c r="A69" s="401"/>
      <c r="B69" s="29" t="s">
        <v>6</v>
      </c>
      <c r="C69" s="365"/>
      <c r="D69" s="359"/>
      <c r="E69" s="359"/>
      <c r="F69" s="359"/>
      <c r="G69" s="359"/>
      <c r="H69" s="364"/>
      <c r="I69" s="357"/>
      <c r="J69" s="363"/>
      <c r="K69" s="242"/>
      <c r="L69" s="241"/>
      <c r="M69" s="240">
        <v>15.33</v>
      </c>
      <c r="N69" s="241"/>
      <c r="O69" s="242"/>
      <c r="P69" s="240" t="s">
        <v>50</v>
      </c>
      <c r="Q69" s="241"/>
      <c r="R69" s="241"/>
      <c r="S69" s="242"/>
      <c r="T69" s="240">
        <v>15.38</v>
      </c>
      <c r="U69" s="313"/>
      <c r="V69" s="355"/>
      <c r="W69" s="241"/>
      <c r="X69" s="242"/>
      <c r="Y69" s="241"/>
      <c r="Z69" s="241"/>
      <c r="AA69" s="246"/>
      <c r="AB69" s="354">
        <v>15.42</v>
      </c>
      <c r="AC69" s="244"/>
      <c r="AD69" s="244"/>
      <c r="AE69" s="354" t="s">
        <v>50</v>
      </c>
      <c r="AF69" s="362" t="s">
        <v>50</v>
      </c>
      <c r="AG69" s="351" t="s">
        <v>50</v>
      </c>
      <c r="AH69" s="241"/>
      <c r="AI69" s="361" t="s">
        <v>50</v>
      </c>
      <c r="AJ69" s="240" t="s">
        <v>50</v>
      </c>
      <c r="AK69" s="241"/>
      <c r="AL69" s="241"/>
      <c r="AM69" s="351" t="s">
        <v>50</v>
      </c>
      <c r="AN69" s="67">
        <v>0.22</v>
      </c>
      <c r="AO69" s="25"/>
      <c r="AQ69" s="402" t="str">
        <f t="shared" si="1"/>
        <v>-</v>
      </c>
    </row>
    <row r="70" spans="1:43" ht="15.6" customHeight="1" x14ac:dyDescent="0.2">
      <c r="A70" s="401"/>
      <c r="B70" s="29" t="s">
        <v>7</v>
      </c>
      <c r="C70" s="360">
        <v>15.2</v>
      </c>
      <c r="D70" s="359"/>
      <c r="E70" s="359"/>
      <c r="F70" s="359"/>
      <c r="G70" s="359"/>
      <c r="H70" s="358" t="s">
        <v>50</v>
      </c>
      <c r="I70" s="357"/>
      <c r="J70" s="356" t="s">
        <v>50</v>
      </c>
      <c r="K70" s="242"/>
      <c r="L70" s="241"/>
      <c r="M70" s="240">
        <v>15.33</v>
      </c>
      <c r="N70" s="241"/>
      <c r="O70" s="242"/>
      <c r="P70" s="240" t="s">
        <v>50</v>
      </c>
      <c r="Q70" s="241"/>
      <c r="R70" s="241"/>
      <c r="S70" s="242"/>
      <c r="T70" s="240">
        <v>15.38</v>
      </c>
      <c r="U70" s="313"/>
      <c r="V70" s="355"/>
      <c r="W70" s="241"/>
      <c r="X70" s="242"/>
      <c r="Y70" s="241"/>
      <c r="Z70" s="241"/>
      <c r="AA70" s="246"/>
      <c r="AB70" s="354" t="s">
        <v>50</v>
      </c>
      <c r="AC70" s="244"/>
      <c r="AD70" s="244"/>
      <c r="AE70" s="353"/>
      <c r="AF70" s="352"/>
      <c r="AG70" s="351" t="s">
        <v>50</v>
      </c>
      <c r="AH70" s="241"/>
      <c r="AI70" s="350"/>
      <c r="AJ70" s="240" t="s">
        <v>50</v>
      </c>
      <c r="AK70" s="241"/>
      <c r="AL70" s="241"/>
      <c r="AM70" s="349"/>
      <c r="AN70" s="66"/>
      <c r="AO70" s="27"/>
      <c r="AQ70" s="402" t="str">
        <f t="shared" si="1"/>
        <v>-</v>
      </c>
    </row>
    <row r="71" spans="1:43" ht="15.6" customHeight="1" thickBot="1" x14ac:dyDescent="0.25">
      <c r="A71" s="62">
        <v>143</v>
      </c>
      <c r="B71" s="35" t="s">
        <v>9</v>
      </c>
      <c r="C71" s="235"/>
      <c r="D71" s="234"/>
      <c r="E71" s="234"/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3"/>
      <c r="AN71" s="68"/>
      <c r="AO71" s="28"/>
      <c r="AQ71" s="402" t="str">
        <f t="shared" si="1"/>
        <v>-</v>
      </c>
    </row>
    <row r="72" spans="1:43" ht="15.6" customHeight="1" x14ac:dyDescent="0.2">
      <c r="A72" s="60"/>
      <c r="B72" s="30" t="s">
        <v>3</v>
      </c>
      <c r="C72" s="379"/>
      <c r="D72" s="108" t="s">
        <v>50</v>
      </c>
      <c r="E72" s="108" t="s">
        <v>50</v>
      </c>
      <c r="F72" s="108" t="s">
        <v>50</v>
      </c>
      <c r="G72" s="108" t="s">
        <v>50</v>
      </c>
      <c r="H72" s="175"/>
      <c r="I72" s="176" t="s">
        <v>50</v>
      </c>
      <c r="J72" s="378"/>
      <c r="K72" s="47">
        <v>0</v>
      </c>
      <c r="L72" s="46">
        <v>0</v>
      </c>
      <c r="M72" s="46">
        <v>0</v>
      </c>
      <c r="N72" s="46">
        <v>5</v>
      </c>
      <c r="O72" s="47">
        <v>0</v>
      </c>
      <c r="P72" s="46">
        <v>0</v>
      </c>
      <c r="Q72" s="46">
        <v>3</v>
      </c>
      <c r="R72" s="46">
        <v>4</v>
      </c>
      <c r="S72" s="47" t="s">
        <v>50</v>
      </c>
      <c r="T72" s="46" t="s">
        <v>50</v>
      </c>
      <c r="U72" s="277" t="s">
        <v>50</v>
      </c>
      <c r="V72" s="45" t="s">
        <v>50</v>
      </c>
      <c r="W72" s="46" t="s">
        <v>50</v>
      </c>
      <c r="X72" s="47">
        <v>1</v>
      </c>
      <c r="Y72" s="46">
        <v>0</v>
      </c>
      <c r="Z72" s="46">
        <v>2</v>
      </c>
      <c r="AA72" s="282">
        <v>2</v>
      </c>
      <c r="AB72" s="377">
        <v>0</v>
      </c>
      <c r="AC72" s="281" t="s">
        <v>50</v>
      </c>
      <c r="AD72" s="281" t="s">
        <v>50</v>
      </c>
      <c r="AE72" s="377" t="s">
        <v>50</v>
      </c>
      <c r="AF72" s="376" t="s">
        <v>50</v>
      </c>
      <c r="AG72" s="374" t="s">
        <v>50</v>
      </c>
      <c r="AH72" s="46" t="s">
        <v>50</v>
      </c>
      <c r="AI72" s="375" t="s">
        <v>50</v>
      </c>
      <c r="AJ72" s="46" t="s">
        <v>50</v>
      </c>
      <c r="AK72" s="46" t="s">
        <v>50</v>
      </c>
      <c r="AL72" s="46" t="s">
        <v>50</v>
      </c>
      <c r="AM72" s="374" t="s">
        <v>50</v>
      </c>
      <c r="AN72" s="64" t="s">
        <v>8</v>
      </c>
      <c r="AO72" s="24"/>
      <c r="AQ72" s="402" t="str">
        <f t="shared" si="1"/>
        <v>-</v>
      </c>
    </row>
    <row r="73" spans="1:43" ht="15.6" customHeight="1" x14ac:dyDescent="0.2">
      <c r="A73" s="61">
        <v>16.350000000000001</v>
      </c>
      <c r="B73" s="31" t="s">
        <v>4</v>
      </c>
      <c r="C73" s="104" t="s">
        <v>50</v>
      </c>
      <c r="D73" s="106" t="s">
        <v>50</v>
      </c>
      <c r="E73" s="106" t="s">
        <v>50</v>
      </c>
      <c r="F73" s="106" t="s">
        <v>50</v>
      </c>
      <c r="G73" s="106" t="s">
        <v>50</v>
      </c>
      <c r="H73" s="267" t="s">
        <v>50</v>
      </c>
      <c r="I73" s="237" t="s">
        <v>50</v>
      </c>
      <c r="J73" s="181">
        <v>9</v>
      </c>
      <c r="K73" s="48">
        <v>6</v>
      </c>
      <c r="L73" s="50">
        <v>2</v>
      </c>
      <c r="M73" s="50">
        <v>0</v>
      </c>
      <c r="N73" s="50">
        <v>0</v>
      </c>
      <c r="O73" s="48">
        <v>0</v>
      </c>
      <c r="P73" s="50">
        <v>0</v>
      </c>
      <c r="Q73" s="50">
        <v>0</v>
      </c>
      <c r="R73" s="50">
        <v>0</v>
      </c>
      <c r="S73" s="48" t="s">
        <v>50</v>
      </c>
      <c r="T73" s="50" t="s">
        <v>50</v>
      </c>
      <c r="U73" s="268" t="s">
        <v>50</v>
      </c>
      <c r="V73" s="49" t="s">
        <v>50</v>
      </c>
      <c r="W73" s="50" t="s">
        <v>50</v>
      </c>
      <c r="X73" s="48">
        <v>0</v>
      </c>
      <c r="Y73" s="50">
        <v>0</v>
      </c>
      <c r="Z73" s="50">
        <v>0</v>
      </c>
      <c r="AA73" s="273">
        <v>0</v>
      </c>
      <c r="AB73" s="373" t="s">
        <v>50</v>
      </c>
      <c r="AC73" s="272" t="s">
        <v>50</v>
      </c>
      <c r="AD73" s="272" t="s">
        <v>50</v>
      </c>
      <c r="AE73" s="372"/>
      <c r="AF73" s="371"/>
      <c r="AG73" s="370" t="s">
        <v>50</v>
      </c>
      <c r="AH73" s="50" t="s">
        <v>50</v>
      </c>
      <c r="AI73" s="369"/>
      <c r="AJ73" s="50" t="s">
        <v>50</v>
      </c>
      <c r="AK73" s="50" t="s">
        <v>50</v>
      </c>
      <c r="AL73" s="50" t="s">
        <v>50</v>
      </c>
      <c r="AM73" s="368"/>
      <c r="AN73" s="65">
        <f>SUM(C73:AM73)</f>
        <v>17</v>
      </c>
      <c r="AO73" s="25"/>
      <c r="AQ73" s="402" t="str">
        <f t="shared" ref="AQ73:AQ115" si="6">IF($B72="l. wsiad.",SUM(C72:E72)+SUM(H72:I72)+SUM(AA73)+SUM(AB72:AD72)+SUM(AH73)+SUM(AI72:AL72),"-")</f>
        <v>-</v>
      </c>
    </row>
    <row r="74" spans="1:43" ht="15.6" customHeight="1" x14ac:dyDescent="0.2">
      <c r="A74" s="400" t="s">
        <v>100</v>
      </c>
      <c r="B74" s="29" t="s">
        <v>5</v>
      </c>
      <c r="C74" s="141" t="s">
        <v>50</v>
      </c>
      <c r="D74" s="121" t="s">
        <v>50</v>
      </c>
      <c r="E74" s="121" t="s">
        <v>50</v>
      </c>
      <c r="F74" s="121" t="s">
        <v>50</v>
      </c>
      <c r="G74" s="133" t="s">
        <v>50</v>
      </c>
      <c r="H74" s="138" t="s">
        <v>50</v>
      </c>
      <c r="I74" s="259" t="s">
        <v>50</v>
      </c>
      <c r="J74" s="136">
        <f>J73</f>
        <v>9</v>
      </c>
      <c r="K74" s="260">
        <f t="shared" ref="K74:R74" si="7">J74-K72+K73</f>
        <v>15</v>
      </c>
      <c r="L74" s="262">
        <f t="shared" si="7"/>
        <v>17</v>
      </c>
      <c r="M74" s="262">
        <f t="shared" si="7"/>
        <v>17</v>
      </c>
      <c r="N74" s="261">
        <f t="shared" si="7"/>
        <v>12</v>
      </c>
      <c r="O74" s="260">
        <f t="shared" si="7"/>
        <v>12</v>
      </c>
      <c r="P74" s="262">
        <f t="shared" si="7"/>
        <v>12</v>
      </c>
      <c r="Q74" s="262">
        <f t="shared" si="7"/>
        <v>9</v>
      </c>
      <c r="R74" s="261">
        <f t="shared" si="7"/>
        <v>5</v>
      </c>
      <c r="S74" s="260" t="s">
        <v>50</v>
      </c>
      <c r="T74" s="261" t="s">
        <v>50</v>
      </c>
      <c r="U74" s="260" t="s">
        <v>50</v>
      </c>
      <c r="V74" s="262" t="s">
        <v>50</v>
      </c>
      <c r="W74" s="261" t="s">
        <v>50</v>
      </c>
      <c r="X74" s="260">
        <f>R74-X72+X73</f>
        <v>4</v>
      </c>
      <c r="Y74" s="262">
        <f>X74-Y72+Y73</f>
        <v>4</v>
      </c>
      <c r="Z74" s="261">
        <f>Y74-Z72+Z73</f>
        <v>2</v>
      </c>
      <c r="AA74" s="263">
        <f>Z74-AA72+AA73</f>
        <v>0</v>
      </c>
      <c r="AB74" s="264">
        <f>AA74-AB72</f>
        <v>0</v>
      </c>
      <c r="AC74" s="263" t="s">
        <v>50</v>
      </c>
      <c r="AD74" s="265" t="s">
        <v>50</v>
      </c>
      <c r="AE74" s="264" t="s">
        <v>50</v>
      </c>
      <c r="AF74" s="165" t="s">
        <v>50</v>
      </c>
      <c r="AG74" s="260" t="s">
        <v>50</v>
      </c>
      <c r="AH74" s="367" t="s">
        <v>50</v>
      </c>
      <c r="AI74" s="366" t="s">
        <v>50</v>
      </c>
      <c r="AJ74" s="260" t="s">
        <v>50</v>
      </c>
      <c r="AK74" s="262" t="s">
        <v>50</v>
      </c>
      <c r="AL74" s="262" t="s">
        <v>50</v>
      </c>
      <c r="AM74" s="262" t="s">
        <v>50</v>
      </c>
      <c r="AN74" s="66"/>
      <c r="AO74" s="26">
        <f>MAX(C74:AM74)</f>
        <v>17</v>
      </c>
      <c r="AQ74" s="402">
        <f t="shared" si="6"/>
        <v>0</v>
      </c>
    </row>
    <row r="75" spans="1:43" ht="15.6" customHeight="1" x14ac:dyDescent="0.2">
      <c r="A75" s="401"/>
      <c r="B75" s="29" t="s">
        <v>6</v>
      </c>
      <c r="C75" s="365"/>
      <c r="D75" s="359"/>
      <c r="E75" s="359"/>
      <c r="F75" s="359"/>
      <c r="G75" s="359"/>
      <c r="H75" s="364"/>
      <c r="I75" s="357"/>
      <c r="J75" s="363"/>
      <c r="K75" s="242"/>
      <c r="L75" s="241"/>
      <c r="M75" s="240">
        <v>16.39</v>
      </c>
      <c r="N75" s="241"/>
      <c r="O75" s="242"/>
      <c r="P75" s="240">
        <v>16.440000000000001</v>
      </c>
      <c r="Q75" s="241"/>
      <c r="R75" s="241"/>
      <c r="S75" s="242"/>
      <c r="T75" s="240" t="s">
        <v>50</v>
      </c>
      <c r="U75" s="313"/>
      <c r="V75" s="355"/>
      <c r="W75" s="241"/>
      <c r="X75" s="242"/>
      <c r="Y75" s="241"/>
      <c r="Z75" s="241"/>
      <c r="AA75" s="246"/>
      <c r="AB75" s="354">
        <v>16.559999999999999</v>
      </c>
      <c r="AC75" s="244"/>
      <c r="AD75" s="244"/>
      <c r="AE75" s="354" t="s">
        <v>50</v>
      </c>
      <c r="AF75" s="362" t="s">
        <v>50</v>
      </c>
      <c r="AG75" s="351" t="s">
        <v>50</v>
      </c>
      <c r="AH75" s="241"/>
      <c r="AI75" s="361" t="s">
        <v>50</v>
      </c>
      <c r="AJ75" s="240" t="s">
        <v>50</v>
      </c>
      <c r="AK75" s="241"/>
      <c r="AL75" s="241"/>
      <c r="AM75" s="351" t="s">
        <v>50</v>
      </c>
      <c r="AN75" s="67">
        <v>0.21</v>
      </c>
      <c r="AO75" s="25"/>
      <c r="AQ75" s="402" t="str">
        <f t="shared" si="6"/>
        <v>-</v>
      </c>
    </row>
    <row r="76" spans="1:43" ht="15.6" customHeight="1" x14ac:dyDescent="0.2">
      <c r="A76" s="401"/>
      <c r="B76" s="29" t="s">
        <v>7</v>
      </c>
      <c r="C76" s="360" t="s">
        <v>50</v>
      </c>
      <c r="D76" s="359"/>
      <c r="E76" s="359"/>
      <c r="F76" s="359"/>
      <c r="G76" s="359"/>
      <c r="H76" s="358" t="s">
        <v>50</v>
      </c>
      <c r="I76" s="357"/>
      <c r="J76" s="356">
        <v>16.350000000000001</v>
      </c>
      <c r="K76" s="242"/>
      <c r="L76" s="241"/>
      <c r="M76" s="240">
        <v>16.399999999999999</v>
      </c>
      <c r="N76" s="241"/>
      <c r="O76" s="242"/>
      <c r="P76" s="240">
        <v>16.440000000000001</v>
      </c>
      <c r="Q76" s="241"/>
      <c r="R76" s="241"/>
      <c r="S76" s="242"/>
      <c r="T76" s="240" t="s">
        <v>50</v>
      </c>
      <c r="U76" s="313"/>
      <c r="V76" s="355"/>
      <c r="W76" s="241"/>
      <c r="X76" s="242"/>
      <c r="Y76" s="241"/>
      <c r="Z76" s="241"/>
      <c r="AA76" s="246"/>
      <c r="AB76" s="354" t="s">
        <v>50</v>
      </c>
      <c r="AC76" s="244"/>
      <c r="AD76" s="244"/>
      <c r="AE76" s="353"/>
      <c r="AF76" s="352"/>
      <c r="AG76" s="351" t="s">
        <v>50</v>
      </c>
      <c r="AH76" s="241"/>
      <c r="AI76" s="350"/>
      <c r="AJ76" s="240" t="s">
        <v>50</v>
      </c>
      <c r="AK76" s="241"/>
      <c r="AL76" s="241"/>
      <c r="AM76" s="349"/>
      <c r="AN76" s="66"/>
      <c r="AO76" s="27"/>
      <c r="AQ76" s="402" t="str">
        <f t="shared" si="6"/>
        <v>-</v>
      </c>
    </row>
    <row r="77" spans="1:43" ht="15.6" customHeight="1" thickBot="1" x14ac:dyDescent="0.25">
      <c r="A77" s="62">
        <v>143</v>
      </c>
      <c r="B77" s="35" t="s">
        <v>9</v>
      </c>
      <c r="C77" s="235"/>
      <c r="D77" s="234"/>
      <c r="E77" s="234"/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3"/>
      <c r="AN77" s="68"/>
      <c r="AO77" s="28"/>
      <c r="AQ77" s="402" t="str">
        <f t="shared" si="6"/>
        <v>-</v>
      </c>
    </row>
    <row r="78" spans="1:43" ht="15.6" customHeight="1" x14ac:dyDescent="0.2">
      <c r="A78" s="60"/>
      <c r="B78" s="30" t="s">
        <v>3</v>
      </c>
      <c r="C78" s="379"/>
      <c r="D78" s="108" t="s">
        <v>50</v>
      </c>
      <c r="E78" s="108" t="s">
        <v>50</v>
      </c>
      <c r="F78" s="108" t="s">
        <v>50</v>
      </c>
      <c r="G78" s="108" t="s">
        <v>50</v>
      </c>
      <c r="H78" s="175"/>
      <c r="I78" s="176">
        <v>0</v>
      </c>
      <c r="J78" s="378"/>
      <c r="K78" s="47">
        <v>0</v>
      </c>
      <c r="L78" s="46">
        <v>0</v>
      </c>
      <c r="M78" s="46">
        <v>0</v>
      </c>
      <c r="N78" s="46">
        <v>5</v>
      </c>
      <c r="O78" s="47" t="s">
        <v>50</v>
      </c>
      <c r="P78" s="46" t="s">
        <v>50</v>
      </c>
      <c r="Q78" s="46" t="s">
        <v>50</v>
      </c>
      <c r="R78" s="46" t="s">
        <v>50</v>
      </c>
      <c r="S78" s="47">
        <v>2</v>
      </c>
      <c r="T78" s="46">
        <v>1</v>
      </c>
      <c r="U78" s="277" t="s">
        <v>50</v>
      </c>
      <c r="V78" s="45" t="s">
        <v>50</v>
      </c>
      <c r="W78" s="46" t="s">
        <v>50</v>
      </c>
      <c r="X78" s="47" t="s">
        <v>50</v>
      </c>
      <c r="Y78" s="46" t="s">
        <v>50</v>
      </c>
      <c r="Z78" s="46" t="s">
        <v>50</v>
      </c>
      <c r="AA78" s="282">
        <v>4</v>
      </c>
      <c r="AB78" s="377">
        <v>0</v>
      </c>
      <c r="AC78" s="281">
        <v>2</v>
      </c>
      <c r="AD78" s="281">
        <v>0</v>
      </c>
      <c r="AE78" s="377">
        <v>1</v>
      </c>
      <c r="AF78" s="376" t="s">
        <v>50</v>
      </c>
      <c r="AG78" s="374" t="s">
        <v>50</v>
      </c>
      <c r="AH78" s="46" t="s">
        <v>50</v>
      </c>
      <c r="AI78" s="375" t="s">
        <v>50</v>
      </c>
      <c r="AJ78" s="46" t="s">
        <v>50</v>
      </c>
      <c r="AK78" s="46" t="s">
        <v>50</v>
      </c>
      <c r="AL78" s="46" t="s">
        <v>50</v>
      </c>
      <c r="AM78" s="374" t="s">
        <v>50</v>
      </c>
      <c r="AN78" s="64" t="s">
        <v>8</v>
      </c>
      <c r="AO78" s="24"/>
      <c r="AQ78" s="402" t="str">
        <f t="shared" si="6"/>
        <v>-</v>
      </c>
    </row>
    <row r="79" spans="1:43" ht="15.6" customHeight="1" x14ac:dyDescent="0.2">
      <c r="A79" s="61">
        <v>17.3</v>
      </c>
      <c r="B79" s="31" t="s">
        <v>4</v>
      </c>
      <c r="C79" s="104" t="s">
        <v>50</v>
      </c>
      <c r="D79" s="106" t="s">
        <v>50</v>
      </c>
      <c r="E79" s="106" t="s">
        <v>50</v>
      </c>
      <c r="F79" s="106" t="s">
        <v>50</v>
      </c>
      <c r="G79" s="106" t="s">
        <v>50</v>
      </c>
      <c r="H79" s="267">
        <v>1</v>
      </c>
      <c r="I79" s="237">
        <v>2</v>
      </c>
      <c r="J79" s="181" t="s">
        <v>50</v>
      </c>
      <c r="K79" s="48">
        <v>6</v>
      </c>
      <c r="L79" s="50">
        <v>2</v>
      </c>
      <c r="M79" s="50">
        <v>1</v>
      </c>
      <c r="N79" s="50">
        <v>2</v>
      </c>
      <c r="O79" s="48" t="s">
        <v>50</v>
      </c>
      <c r="P79" s="50" t="s">
        <v>50</v>
      </c>
      <c r="Q79" s="50" t="s">
        <v>50</v>
      </c>
      <c r="R79" s="50" t="s">
        <v>50</v>
      </c>
      <c r="S79" s="48">
        <v>0</v>
      </c>
      <c r="T79" s="50">
        <v>1</v>
      </c>
      <c r="U79" s="268" t="s">
        <v>50</v>
      </c>
      <c r="V79" s="49" t="s">
        <v>50</v>
      </c>
      <c r="W79" s="50" t="s">
        <v>50</v>
      </c>
      <c r="X79" s="48" t="s">
        <v>50</v>
      </c>
      <c r="Y79" s="50" t="s">
        <v>50</v>
      </c>
      <c r="Z79" s="50" t="s">
        <v>50</v>
      </c>
      <c r="AA79" s="273">
        <v>0</v>
      </c>
      <c r="AB79" s="373">
        <v>0</v>
      </c>
      <c r="AC79" s="272">
        <v>0</v>
      </c>
      <c r="AD79" s="272">
        <v>0</v>
      </c>
      <c r="AE79" s="372"/>
      <c r="AF79" s="371"/>
      <c r="AG79" s="370" t="s">
        <v>50</v>
      </c>
      <c r="AH79" s="50" t="s">
        <v>50</v>
      </c>
      <c r="AI79" s="369"/>
      <c r="AJ79" s="50" t="s">
        <v>50</v>
      </c>
      <c r="AK79" s="50" t="s">
        <v>50</v>
      </c>
      <c r="AL79" s="50" t="s">
        <v>50</v>
      </c>
      <c r="AM79" s="368"/>
      <c r="AN79" s="65">
        <f>SUM(C79:AM79)</f>
        <v>15</v>
      </c>
      <c r="AO79" s="25"/>
      <c r="AQ79" s="402" t="str">
        <f t="shared" si="6"/>
        <v>-</v>
      </c>
    </row>
    <row r="80" spans="1:43" ht="15.6" customHeight="1" x14ac:dyDescent="0.2">
      <c r="A80" s="400" t="s">
        <v>99</v>
      </c>
      <c r="B80" s="29" t="s">
        <v>5</v>
      </c>
      <c r="C80" s="141" t="s">
        <v>50</v>
      </c>
      <c r="D80" s="121" t="s">
        <v>50</v>
      </c>
      <c r="E80" s="121" t="s">
        <v>50</v>
      </c>
      <c r="F80" s="121" t="s">
        <v>50</v>
      </c>
      <c r="G80" s="133" t="s">
        <v>50</v>
      </c>
      <c r="H80" s="138">
        <f>H79</f>
        <v>1</v>
      </c>
      <c r="I80" s="259">
        <f>H80-I78+I79</f>
        <v>3</v>
      </c>
      <c r="J80" s="136" t="s">
        <v>50</v>
      </c>
      <c r="K80" s="260">
        <f>I80-K78+K79</f>
        <v>9</v>
      </c>
      <c r="L80" s="262">
        <f>K80-L78+L79</f>
        <v>11</v>
      </c>
      <c r="M80" s="262">
        <f>L80-M78+M79</f>
        <v>12</v>
      </c>
      <c r="N80" s="261">
        <f>M80-N78+N79</f>
        <v>9</v>
      </c>
      <c r="O80" s="260" t="s">
        <v>50</v>
      </c>
      <c r="P80" s="262" t="s">
        <v>50</v>
      </c>
      <c r="Q80" s="262" t="s">
        <v>50</v>
      </c>
      <c r="R80" s="261" t="s">
        <v>50</v>
      </c>
      <c r="S80" s="260">
        <f>N80-S78+S79</f>
        <v>7</v>
      </c>
      <c r="T80" s="261">
        <f>S80-T78+T79</f>
        <v>7</v>
      </c>
      <c r="U80" s="260" t="s">
        <v>50</v>
      </c>
      <c r="V80" s="262" t="s">
        <v>50</v>
      </c>
      <c r="W80" s="261" t="s">
        <v>50</v>
      </c>
      <c r="X80" s="260" t="s">
        <v>50</v>
      </c>
      <c r="Y80" s="262" t="s">
        <v>50</v>
      </c>
      <c r="Z80" s="261" t="s">
        <v>50</v>
      </c>
      <c r="AA80" s="263">
        <f>T80-AA78+AA79</f>
        <v>3</v>
      </c>
      <c r="AB80" s="264">
        <f>AA80-AB78+AB79</f>
        <v>3</v>
      </c>
      <c r="AC80" s="263">
        <f>AB80-AC78+AC79</f>
        <v>1</v>
      </c>
      <c r="AD80" s="265">
        <f>AC80-AD78+AD79</f>
        <v>1</v>
      </c>
      <c r="AE80" s="264">
        <f>AD80-AE78+AE79</f>
        <v>0</v>
      </c>
      <c r="AF80" s="165" t="s">
        <v>50</v>
      </c>
      <c r="AG80" s="260" t="s">
        <v>50</v>
      </c>
      <c r="AH80" s="367" t="s">
        <v>50</v>
      </c>
      <c r="AI80" s="366" t="s">
        <v>50</v>
      </c>
      <c r="AJ80" s="260" t="s">
        <v>50</v>
      </c>
      <c r="AK80" s="262" t="s">
        <v>50</v>
      </c>
      <c r="AL80" s="262" t="s">
        <v>50</v>
      </c>
      <c r="AM80" s="262" t="s">
        <v>50</v>
      </c>
      <c r="AN80" s="66"/>
      <c r="AO80" s="26">
        <f>MAX(C80:AM80)</f>
        <v>12</v>
      </c>
      <c r="AQ80" s="402">
        <f t="shared" si="6"/>
        <v>6</v>
      </c>
    </row>
    <row r="81" spans="1:43" ht="15.6" customHeight="1" x14ac:dyDescent="0.2">
      <c r="A81" s="401"/>
      <c r="B81" s="29" t="s">
        <v>6</v>
      </c>
      <c r="C81" s="365"/>
      <c r="D81" s="359"/>
      <c r="E81" s="359"/>
      <c r="F81" s="359"/>
      <c r="G81" s="359"/>
      <c r="H81" s="364"/>
      <c r="I81" s="357"/>
      <c r="J81" s="363"/>
      <c r="K81" s="242"/>
      <c r="L81" s="241"/>
      <c r="M81" s="240">
        <v>17.38</v>
      </c>
      <c r="N81" s="241"/>
      <c r="O81" s="242"/>
      <c r="P81" s="240" t="s">
        <v>50</v>
      </c>
      <c r="Q81" s="241"/>
      <c r="R81" s="241"/>
      <c r="S81" s="242"/>
      <c r="T81" s="240">
        <v>17.420000000000002</v>
      </c>
      <c r="U81" s="313"/>
      <c r="V81" s="355"/>
      <c r="W81" s="241"/>
      <c r="X81" s="242"/>
      <c r="Y81" s="241"/>
      <c r="Z81" s="241"/>
      <c r="AA81" s="246"/>
      <c r="AB81" s="354">
        <v>17.46</v>
      </c>
      <c r="AC81" s="244"/>
      <c r="AD81" s="244"/>
      <c r="AE81" s="354">
        <v>17.48</v>
      </c>
      <c r="AF81" s="362" t="s">
        <v>50</v>
      </c>
      <c r="AG81" s="351" t="s">
        <v>50</v>
      </c>
      <c r="AH81" s="241"/>
      <c r="AI81" s="361" t="s">
        <v>50</v>
      </c>
      <c r="AJ81" s="240" t="s">
        <v>50</v>
      </c>
      <c r="AK81" s="241"/>
      <c r="AL81" s="241"/>
      <c r="AM81" s="351" t="s">
        <v>50</v>
      </c>
      <c r="AN81" s="67">
        <v>0.19</v>
      </c>
      <c r="AO81" s="25"/>
      <c r="AQ81" s="402" t="str">
        <f t="shared" si="6"/>
        <v>-</v>
      </c>
    </row>
    <row r="82" spans="1:43" ht="15.6" customHeight="1" x14ac:dyDescent="0.2">
      <c r="A82" s="401"/>
      <c r="B82" s="29" t="s">
        <v>7</v>
      </c>
      <c r="C82" s="360" t="s">
        <v>50</v>
      </c>
      <c r="D82" s="359"/>
      <c r="E82" s="359"/>
      <c r="F82" s="359"/>
      <c r="G82" s="359"/>
      <c r="H82" s="358">
        <v>17.29</v>
      </c>
      <c r="I82" s="357"/>
      <c r="J82" s="356" t="s">
        <v>50</v>
      </c>
      <c r="K82" s="242"/>
      <c r="L82" s="241"/>
      <c r="M82" s="240">
        <v>17.38</v>
      </c>
      <c r="N82" s="241"/>
      <c r="O82" s="242"/>
      <c r="P82" s="240" t="s">
        <v>50</v>
      </c>
      <c r="Q82" s="241"/>
      <c r="R82" s="241"/>
      <c r="S82" s="242"/>
      <c r="T82" s="240">
        <v>17.420000000000002</v>
      </c>
      <c r="U82" s="313"/>
      <c r="V82" s="355"/>
      <c r="W82" s="241"/>
      <c r="X82" s="242"/>
      <c r="Y82" s="241"/>
      <c r="Z82" s="241"/>
      <c r="AA82" s="246"/>
      <c r="AB82" s="354">
        <v>17.46</v>
      </c>
      <c r="AC82" s="244"/>
      <c r="AD82" s="244"/>
      <c r="AE82" s="353"/>
      <c r="AF82" s="352"/>
      <c r="AG82" s="351" t="s">
        <v>50</v>
      </c>
      <c r="AH82" s="241"/>
      <c r="AI82" s="350"/>
      <c r="AJ82" s="240" t="s">
        <v>50</v>
      </c>
      <c r="AK82" s="241"/>
      <c r="AL82" s="241"/>
      <c r="AM82" s="349"/>
      <c r="AN82" s="66"/>
      <c r="AO82" s="27"/>
      <c r="AQ82" s="402" t="str">
        <f t="shared" si="6"/>
        <v>-</v>
      </c>
    </row>
    <row r="83" spans="1:43" ht="15.6" customHeight="1" thickBot="1" x14ac:dyDescent="0.25">
      <c r="A83" s="62">
        <v>143</v>
      </c>
      <c r="B83" s="35" t="s">
        <v>9</v>
      </c>
      <c r="C83" s="235"/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34"/>
      <c r="AF83" s="234"/>
      <c r="AG83" s="234"/>
      <c r="AH83" s="234"/>
      <c r="AI83" s="234"/>
      <c r="AJ83" s="234"/>
      <c r="AK83" s="234"/>
      <c r="AL83" s="234"/>
      <c r="AM83" s="233"/>
      <c r="AN83" s="68"/>
      <c r="AO83" s="28"/>
      <c r="AQ83" s="402" t="str">
        <f t="shared" si="6"/>
        <v>-</v>
      </c>
    </row>
    <row r="84" spans="1:43" ht="15.6" customHeight="1" x14ac:dyDescent="0.2">
      <c r="A84" s="60"/>
      <c r="B84" s="30" t="s">
        <v>3</v>
      </c>
      <c r="C84" s="379"/>
      <c r="D84" s="108" t="s">
        <v>50</v>
      </c>
      <c r="E84" s="108" t="s">
        <v>50</v>
      </c>
      <c r="F84" s="108" t="s">
        <v>50</v>
      </c>
      <c r="G84" s="108" t="s">
        <v>50</v>
      </c>
      <c r="H84" s="175"/>
      <c r="I84" s="176">
        <v>0</v>
      </c>
      <c r="J84" s="378"/>
      <c r="K84" s="47">
        <v>0</v>
      </c>
      <c r="L84" s="46">
        <v>0</v>
      </c>
      <c r="M84" s="46">
        <v>0</v>
      </c>
      <c r="N84" s="46">
        <v>5</v>
      </c>
      <c r="O84" s="47">
        <v>2</v>
      </c>
      <c r="P84" s="46">
        <v>0</v>
      </c>
      <c r="Q84" s="46">
        <v>2</v>
      </c>
      <c r="R84" s="46">
        <v>1</v>
      </c>
      <c r="S84" s="47" t="s">
        <v>50</v>
      </c>
      <c r="T84" s="46" t="s">
        <v>50</v>
      </c>
      <c r="U84" s="277" t="s">
        <v>50</v>
      </c>
      <c r="V84" s="45" t="s">
        <v>50</v>
      </c>
      <c r="W84" s="46" t="s">
        <v>50</v>
      </c>
      <c r="X84" s="47" t="s">
        <v>50</v>
      </c>
      <c r="Y84" s="46" t="s">
        <v>50</v>
      </c>
      <c r="Z84" s="46" t="s">
        <v>50</v>
      </c>
      <c r="AA84" s="282" t="s">
        <v>50</v>
      </c>
      <c r="AB84" s="377" t="s">
        <v>50</v>
      </c>
      <c r="AC84" s="281" t="s">
        <v>50</v>
      </c>
      <c r="AD84" s="281" t="s">
        <v>50</v>
      </c>
      <c r="AE84" s="377" t="s">
        <v>50</v>
      </c>
      <c r="AF84" s="376" t="s">
        <v>50</v>
      </c>
      <c r="AG84" s="374">
        <v>0</v>
      </c>
      <c r="AH84" s="46">
        <v>0</v>
      </c>
      <c r="AI84" s="375" t="s">
        <v>50</v>
      </c>
      <c r="AJ84" s="46">
        <v>0</v>
      </c>
      <c r="AK84" s="46">
        <v>0</v>
      </c>
      <c r="AL84" s="46">
        <v>0</v>
      </c>
      <c r="AM84" s="374">
        <v>1</v>
      </c>
      <c r="AN84" s="64" t="s">
        <v>8</v>
      </c>
      <c r="AO84" s="24"/>
      <c r="AQ84" s="402" t="str">
        <f t="shared" si="6"/>
        <v>-</v>
      </c>
    </row>
    <row r="85" spans="1:43" ht="15.6" customHeight="1" x14ac:dyDescent="0.2">
      <c r="A85" s="61">
        <v>18.2</v>
      </c>
      <c r="B85" s="31" t="s">
        <v>4</v>
      </c>
      <c r="C85" s="104" t="s">
        <v>50</v>
      </c>
      <c r="D85" s="106" t="s">
        <v>50</v>
      </c>
      <c r="E85" s="106" t="s">
        <v>50</v>
      </c>
      <c r="F85" s="106" t="s">
        <v>50</v>
      </c>
      <c r="G85" s="106" t="s">
        <v>50</v>
      </c>
      <c r="H85" s="267">
        <v>4</v>
      </c>
      <c r="I85" s="237">
        <v>1</v>
      </c>
      <c r="J85" s="181" t="s">
        <v>50</v>
      </c>
      <c r="K85" s="48">
        <v>3</v>
      </c>
      <c r="L85" s="50">
        <v>0</v>
      </c>
      <c r="M85" s="50">
        <v>1</v>
      </c>
      <c r="N85" s="50">
        <v>1</v>
      </c>
      <c r="O85" s="48">
        <v>0</v>
      </c>
      <c r="P85" s="50">
        <v>0</v>
      </c>
      <c r="Q85" s="50">
        <v>0</v>
      </c>
      <c r="R85" s="50">
        <v>1</v>
      </c>
      <c r="S85" s="48" t="s">
        <v>50</v>
      </c>
      <c r="T85" s="50" t="s">
        <v>50</v>
      </c>
      <c r="U85" s="268" t="s">
        <v>50</v>
      </c>
      <c r="V85" s="49" t="s">
        <v>50</v>
      </c>
      <c r="W85" s="50" t="s">
        <v>50</v>
      </c>
      <c r="X85" s="48" t="s">
        <v>50</v>
      </c>
      <c r="Y85" s="50" t="s">
        <v>50</v>
      </c>
      <c r="Z85" s="50" t="s">
        <v>50</v>
      </c>
      <c r="AA85" s="273" t="s">
        <v>50</v>
      </c>
      <c r="AB85" s="373" t="s">
        <v>50</v>
      </c>
      <c r="AC85" s="272" t="s">
        <v>50</v>
      </c>
      <c r="AD85" s="272" t="s">
        <v>50</v>
      </c>
      <c r="AE85" s="372"/>
      <c r="AF85" s="371"/>
      <c r="AG85" s="370">
        <v>0</v>
      </c>
      <c r="AH85" s="50">
        <v>0</v>
      </c>
      <c r="AI85" s="369"/>
      <c r="AJ85" s="50">
        <v>0</v>
      </c>
      <c r="AK85" s="50">
        <v>0</v>
      </c>
      <c r="AL85" s="50">
        <v>0</v>
      </c>
      <c r="AM85" s="368"/>
      <c r="AN85" s="65">
        <f>SUM(C85:AM85)</f>
        <v>11</v>
      </c>
      <c r="AO85" s="25"/>
      <c r="AQ85" s="402" t="str">
        <f t="shared" si="6"/>
        <v>-</v>
      </c>
    </row>
    <row r="86" spans="1:43" ht="15.6" customHeight="1" x14ac:dyDescent="0.2">
      <c r="A86" s="400" t="s">
        <v>98</v>
      </c>
      <c r="B86" s="29" t="s">
        <v>5</v>
      </c>
      <c r="C86" s="141" t="s">
        <v>50</v>
      </c>
      <c r="D86" s="121" t="s">
        <v>50</v>
      </c>
      <c r="E86" s="121" t="s">
        <v>50</v>
      </c>
      <c r="F86" s="121" t="s">
        <v>50</v>
      </c>
      <c r="G86" s="133" t="s">
        <v>50</v>
      </c>
      <c r="H86" s="138">
        <f>H85</f>
        <v>4</v>
      </c>
      <c r="I86" s="259">
        <f>H86-I84+I85</f>
        <v>5</v>
      </c>
      <c r="J86" s="136" t="s">
        <v>50</v>
      </c>
      <c r="K86" s="260">
        <f>I86-K84+K85</f>
        <v>8</v>
      </c>
      <c r="L86" s="262">
        <f t="shared" ref="L86:R86" si="8">K86-L84+L85</f>
        <v>8</v>
      </c>
      <c r="M86" s="262">
        <f t="shared" si="8"/>
        <v>9</v>
      </c>
      <c r="N86" s="261">
        <f t="shared" si="8"/>
        <v>5</v>
      </c>
      <c r="O86" s="260">
        <f t="shared" si="8"/>
        <v>3</v>
      </c>
      <c r="P86" s="262">
        <f t="shared" si="8"/>
        <v>3</v>
      </c>
      <c r="Q86" s="262">
        <f t="shared" si="8"/>
        <v>1</v>
      </c>
      <c r="R86" s="261">
        <f t="shared" si="8"/>
        <v>1</v>
      </c>
      <c r="S86" s="260" t="s">
        <v>50</v>
      </c>
      <c r="T86" s="261" t="s">
        <v>50</v>
      </c>
      <c r="U86" s="260" t="s">
        <v>50</v>
      </c>
      <c r="V86" s="262" t="s">
        <v>50</v>
      </c>
      <c r="W86" s="261" t="s">
        <v>50</v>
      </c>
      <c r="X86" s="260" t="s">
        <v>50</v>
      </c>
      <c r="Y86" s="262" t="s">
        <v>50</v>
      </c>
      <c r="Z86" s="261" t="s">
        <v>50</v>
      </c>
      <c r="AA86" s="263" t="s">
        <v>50</v>
      </c>
      <c r="AB86" s="264" t="s">
        <v>50</v>
      </c>
      <c r="AC86" s="263" t="s">
        <v>50</v>
      </c>
      <c r="AD86" s="265" t="s">
        <v>50</v>
      </c>
      <c r="AE86" s="264" t="s">
        <v>50</v>
      </c>
      <c r="AF86" s="165" t="s">
        <v>50</v>
      </c>
      <c r="AG86" s="260">
        <f>R86-AG84+AG85</f>
        <v>1</v>
      </c>
      <c r="AH86" s="367">
        <f>AG86-AH84+AH85</f>
        <v>1</v>
      </c>
      <c r="AI86" s="366" t="s">
        <v>50</v>
      </c>
      <c r="AJ86" s="260">
        <f>AH86-AJ84+AJ85</f>
        <v>1</v>
      </c>
      <c r="AK86" s="262">
        <f>AJ86-AK84+AK85</f>
        <v>1</v>
      </c>
      <c r="AL86" s="262">
        <f>AK86-AL84+AL85</f>
        <v>1</v>
      </c>
      <c r="AM86" s="262">
        <f>AL86-AM84+AM85</f>
        <v>0</v>
      </c>
      <c r="AN86" s="66"/>
      <c r="AO86" s="26">
        <f>MAX(C86:AM86)</f>
        <v>9</v>
      </c>
      <c r="AQ86" s="402">
        <f t="shared" si="6"/>
        <v>6</v>
      </c>
    </row>
    <row r="87" spans="1:43" ht="15.6" customHeight="1" x14ac:dyDescent="0.2">
      <c r="A87" s="401"/>
      <c r="B87" s="29" t="s">
        <v>6</v>
      </c>
      <c r="C87" s="365"/>
      <c r="D87" s="359"/>
      <c r="E87" s="359"/>
      <c r="F87" s="359"/>
      <c r="G87" s="359"/>
      <c r="H87" s="364"/>
      <c r="I87" s="357"/>
      <c r="J87" s="363"/>
      <c r="K87" s="242"/>
      <c r="L87" s="241"/>
      <c r="M87" s="240">
        <v>18.27</v>
      </c>
      <c r="N87" s="241"/>
      <c r="O87" s="242"/>
      <c r="P87" s="240">
        <v>18.329999999999998</v>
      </c>
      <c r="Q87" s="241"/>
      <c r="R87" s="241"/>
      <c r="S87" s="242"/>
      <c r="T87" s="240" t="s">
        <v>50</v>
      </c>
      <c r="U87" s="313"/>
      <c r="V87" s="355"/>
      <c r="W87" s="241"/>
      <c r="X87" s="242"/>
      <c r="Y87" s="241"/>
      <c r="Z87" s="241"/>
      <c r="AA87" s="246"/>
      <c r="AB87" s="354" t="s">
        <v>50</v>
      </c>
      <c r="AC87" s="244"/>
      <c r="AD87" s="244"/>
      <c r="AE87" s="354" t="s">
        <v>50</v>
      </c>
      <c r="AF87" s="362" t="s">
        <v>50</v>
      </c>
      <c r="AG87" s="351">
        <v>18.37</v>
      </c>
      <c r="AH87" s="241"/>
      <c r="AI87" s="361" t="s">
        <v>50</v>
      </c>
      <c r="AJ87" s="240">
        <v>18.399999999999999</v>
      </c>
      <c r="AK87" s="241"/>
      <c r="AL87" s="241"/>
      <c r="AM87" s="351">
        <v>18.45</v>
      </c>
      <c r="AN87" s="67">
        <v>0.25</v>
      </c>
      <c r="AO87" s="25"/>
      <c r="AQ87" s="402" t="str">
        <f t="shared" si="6"/>
        <v>-</v>
      </c>
    </row>
    <row r="88" spans="1:43" ht="15.6" customHeight="1" x14ac:dyDescent="0.2">
      <c r="A88" s="401"/>
      <c r="B88" s="29" t="s">
        <v>7</v>
      </c>
      <c r="C88" s="360" t="s">
        <v>50</v>
      </c>
      <c r="D88" s="359"/>
      <c r="E88" s="359"/>
      <c r="F88" s="359"/>
      <c r="G88" s="359"/>
      <c r="H88" s="358">
        <v>18.2</v>
      </c>
      <c r="I88" s="357"/>
      <c r="J88" s="356" t="s">
        <v>50</v>
      </c>
      <c r="K88" s="242"/>
      <c r="L88" s="241"/>
      <c r="M88" s="240">
        <v>18.27</v>
      </c>
      <c r="N88" s="241"/>
      <c r="O88" s="242"/>
      <c r="P88" s="240">
        <v>18.329999999999998</v>
      </c>
      <c r="Q88" s="241"/>
      <c r="R88" s="241"/>
      <c r="S88" s="242"/>
      <c r="T88" s="240" t="s">
        <v>50</v>
      </c>
      <c r="U88" s="313"/>
      <c r="V88" s="355"/>
      <c r="W88" s="241"/>
      <c r="X88" s="242"/>
      <c r="Y88" s="241"/>
      <c r="Z88" s="241"/>
      <c r="AA88" s="246"/>
      <c r="AB88" s="354" t="s">
        <v>50</v>
      </c>
      <c r="AC88" s="244"/>
      <c r="AD88" s="244"/>
      <c r="AE88" s="353"/>
      <c r="AF88" s="352"/>
      <c r="AG88" s="351">
        <v>18.37</v>
      </c>
      <c r="AH88" s="241"/>
      <c r="AI88" s="350"/>
      <c r="AJ88" s="240">
        <v>18.399999999999999</v>
      </c>
      <c r="AK88" s="241"/>
      <c r="AL88" s="241"/>
      <c r="AM88" s="349"/>
      <c r="AN88" s="66"/>
      <c r="AO88" s="27"/>
      <c r="AQ88" s="402" t="str">
        <f t="shared" si="6"/>
        <v>-</v>
      </c>
    </row>
    <row r="89" spans="1:43" ht="15.6" customHeight="1" thickBot="1" x14ac:dyDescent="0.25">
      <c r="A89" s="62">
        <v>143</v>
      </c>
      <c r="B89" s="35" t="s">
        <v>9</v>
      </c>
      <c r="C89" s="235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4"/>
      <c r="AH89" s="234"/>
      <c r="AI89" s="234"/>
      <c r="AJ89" s="234"/>
      <c r="AK89" s="234"/>
      <c r="AL89" s="234"/>
      <c r="AM89" s="233"/>
      <c r="AN89" s="68"/>
      <c r="AO89" s="28"/>
      <c r="AQ89" s="402" t="str">
        <f t="shared" si="6"/>
        <v>-</v>
      </c>
    </row>
    <row r="90" spans="1:43" ht="15.6" customHeight="1" x14ac:dyDescent="0.2">
      <c r="A90" s="60"/>
      <c r="B90" s="30" t="s">
        <v>3</v>
      </c>
      <c r="C90" s="379"/>
      <c r="D90" s="108">
        <v>0</v>
      </c>
      <c r="E90" s="108">
        <v>0</v>
      </c>
      <c r="F90" s="108">
        <v>0</v>
      </c>
      <c r="G90" s="108">
        <v>0</v>
      </c>
      <c r="H90" s="175"/>
      <c r="I90" s="176" t="s">
        <v>50</v>
      </c>
      <c r="J90" s="378"/>
      <c r="K90" s="47">
        <v>0</v>
      </c>
      <c r="L90" s="46">
        <v>0</v>
      </c>
      <c r="M90" s="46">
        <v>0</v>
      </c>
      <c r="N90" s="46">
        <v>0</v>
      </c>
      <c r="O90" s="47" t="s">
        <v>50</v>
      </c>
      <c r="P90" s="46" t="s">
        <v>50</v>
      </c>
      <c r="Q90" s="46" t="s">
        <v>50</v>
      </c>
      <c r="R90" s="46" t="s">
        <v>50</v>
      </c>
      <c r="S90" s="47">
        <v>0</v>
      </c>
      <c r="T90" s="46">
        <v>0</v>
      </c>
      <c r="U90" s="277" t="s">
        <v>50</v>
      </c>
      <c r="V90" s="45" t="s">
        <v>50</v>
      </c>
      <c r="W90" s="46" t="s">
        <v>50</v>
      </c>
      <c r="X90" s="47" t="s">
        <v>50</v>
      </c>
      <c r="Y90" s="46" t="s">
        <v>50</v>
      </c>
      <c r="Z90" s="46" t="s">
        <v>50</v>
      </c>
      <c r="AA90" s="282">
        <v>3</v>
      </c>
      <c r="AB90" s="377">
        <v>3</v>
      </c>
      <c r="AC90" s="281" t="s">
        <v>50</v>
      </c>
      <c r="AD90" s="281" t="s">
        <v>50</v>
      </c>
      <c r="AE90" s="377" t="s">
        <v>50</v>
      </c>
      <c r="AF90" s="376" t="s">
        <v>50</v>
      </c>
      <c r="AG90" s="374" t="s">
        <v>50</v>
      </c>
      <c r="AH90" s="46" t="s">
        <v>50</v>
      </c>
      <c r="AI90" s="375" t="s">
        <v>50</v>
      </c>
      <c r="AJ90" s="46" t="s">
        <v>50</v>
      </c>
      <c r="AK90" s="46" t="s">
        <v>50</v>
      </c>
      <c r="AL90" s="46" t="s">
        <v>50</v>
      </c>
      <c r="AM90" s="374" t="s">
        <v>50</v>
      </c>
      <c r="AN90" s="64" t="s">
        <v>8</v>
      </c>
      <c r="AO90" s="24"/>
      <c r="AQ90" s="402" t="str">
        <f t="shared" si="6"/>
        <v>-</v>
      </c>
    </row>
    <row r="91" spans="1:43" ht="15.6" customHeight="1" x14ac:dyDescent="0.2">
      <c r="A91" s="61">
        <v>19.350000000000001</v>
      </c>
      <c r="B91" s="31" t="s">
        <v>4</v>
      </c>
      <c r="C91" s="104">
        <v>0</v>
      </c>
      <c r="D91" s="106">
        <v>0</v>
      </c>
      <c r="E91" s="106">
        <v>0</v>
      </c>
      <c r="F91" s="106">
        <v>0</v>
      </c>
      <c r="G91" s="106">
        <v>0</v>
      </c>
      <c r="H91" s="267" t="s">
        <v>50</v>
      </c>
      <c r="I91" s="237" t="s">
        <v>50</v>
      </c>
      <c r="J91" s="181" t="s">
        <v>50</v>
      </c>
      <c r="K91" s="48">
        <v>0</v>
      </c>
      <c r="L91" s="50">
        <v>0</v>
      </c>
      <c r="M91" s="50">
        <v>0</v>
      </c>
      <c r="N91" s="50">
        <v>5</v>
      </c>
      <c r="O91" s="48" t="s">
        <v>50</v>
      </c>
      <c r="P91" s="50" t="s">
        <v>50</v>
      </c>
      <c r="Q91" s="50" t="s">
        <v>50</v>
      </c>
      <c r="R91" s="50" t="s">
        <v>50</v>
      </c>
      <c r="S91" s="48">
        <v>1</v>
      </c>
      <c r="T91" s="50">
        <v>0</v>
      </c>
      <c r="U91" s="268" t="s">
        <v>50</v>
      </c>
      <c r="V91" s="49" t="s">
        <v>50</v>
      </c>
      <c r="W91" s="50" t="s">
        <v>50</v>
      </c>
      <c r="X91" s="48" t="s">
        <v>50</v>
      </c>
      <c r="Y91" s="50" t="s">
        <v>50</v>
      </c>
      <c r="Z91" s="50" t="s">
        <v>50</v>
      </c>
      <c r="AA91" s="273">
        <v>0</v>
      </c>
      <c r="AB91" s="373" t="s">
        <v>50</v>
      </c>
      <c r="AC91" s="272" t="s">
        <v>50</v>
      </c>
      <c r="AD91" s="272" t="s">
        <v>50</v>
      </c>
      <c r="AE91" s="372"/>
      <c r="AF91" s="371"/>
      <c r="AG91" s="370" t="s">
        <v>50</v>
      </c>
      <c r="AH91" s="50" t="s">
        <v>50</v>
      </c>
      <c r="AI91" s="369"/>
      <c r="AJ91" s="50" t="s">
        <v>50</v>
      </c>
      <c r="AK91" s="50" t="s">
        <v>50</v>
      </c>
      <c r="AL91" s="50" t="s">
        <v>50</v>
      </c>
      <c r="AM91" s="368"/>
      <c r="AN91" s="65">
        <f>SUM(C91:AM91)</f>
        <v>6</v>
      </c>
      <c r="AO91" s="25"/>
      <c r="AQ91" s="402" t="str">
        <f t="shared" si="6"/>
        <v>-</v>
      </c>
    </row>
    <row r="92" spans="1:43" ht="15.6" customHeight="1" x14ac:dyDescent="0.2">
      <c r="A92" s="400" t="s">
        <v>97</v>
      </c>
      <c r="B92" s="29" t="s">
        <v>5</v>
      </c>
      <c r="C92" s="141">
        <f>C91</f>
        <v>0</v>
      </c>
      <c r="D92" s="121">
        <f>C92-D90+D91</f>
        <v>0</v>
      </c>
      <c r="E92" s="121">
        <f>D92-E90+E91</f>
        <v>0</v>
      </c>
      <c r="F92" s="121">
        <f>E92-F90+F91</f>
        <v>0</v>
      </c>
      <c r="G92" s="133">
        <f>F92-G90+G91</f>
        <v>0</v>
      </c>
      <c r="H92" s="138" t="str">
        <f>H91</f>
        <v>x</v>
      </c>
      <c r="I92" s="259" t="s">
        <v>50</v>
      </c>
      <c r="J92" s="136" t="s">
        <v>50</v>
      </c>
      <c r="K92" s="260">
        <f>G92-K90+K91</f>
        <v>0</v>
      </c>
      <c r="L92" s="262">
        <f>K92-L90+L91</f>
        <v>0</v>
      </c>
      <c r="M92" s="262">
        <f>L92-M90+M91</f>
        <v>0</v>
      </c>
      <c r="N92" s="261">
        <f>M92-N90+N91</f>
        <v>5</v>
      </c>
      <c r="O92" s="260" t="s">
        <v>50</v>
      </c>
      <c r="P92" s="262" t="s">
        <v>50</v>
      </c>
      <c r="Q92" s="262" t="s">
        <v>50</v>
      </c>
      <c r="R92" s="261" t="s">
        <v>50</v>
      </c>
      <c r="S92" s="260">
        <f>N92-S90+S91</f>
        <v>6</v>
      </c>
      <c r="T92" s="261">
        <f>S92-T90+T91</f>
        <v>6</v>
      </c>
      <c r="U92" s="260" t="s">
        <v>50</v>
      </c>
      <c r="V92" s="262" t="s">
        <v>50</v>
      </c>
      <c r="W92" s="261" t="s">
        <v>50</v>
      </c>
      <c r="X92" s="260" t="s">
        <v>50</v>
      </c>
      <c r="Y92" s="262" t="s">
        <v>50</v>
      </c>
      <c r="Z92" s="261" t="s">
        <v>50</v>
      </c>
      <c r="AA92" s="263">
        <f>T92-AA90+AA91</f>
        <v>3</v>
      </c>
      <c r="AB92" s="264">
        <f>AA92-AB90</f>
        <v>0</v>
      </c>
      <c r="AC92" s="263" t="s">
        <v>50</v>
      </c>
      <c r="AD92" s="265" t="s">
        <v>50</v>
      </c>
      <c r="AE92" s="264" t="s">
        <v>50</v>
      </c>
      <c r="AF92" s="165" t="s">
        <v>50</v>
      </c>
      <c r="AG92" s="260" t="s">
        <v>50</v>
      </c>
      <c r="AH92" s="367" t="s">
        <v>50</v>
      </c>
      <c r="AI92" s="366" t="s">
        <v>50</v>
      </c>
      <c r="AJ92" s="260" t="s">
        <v>50</v>
      </c>
      <c r="AK92" s="262" t="s">
        <v>50</v>
      </c>
      <c r="AL92" s="262" t="s">
        <v>50</v>
      </c>
      <c r="AM92" s="262" t="s">
        <v>50</v>
      </c>
      <c r="AN92" s="66"/>
      <c r="AO92" s="26">
        <f>MAX(C92:AM92)</f>
        <v>6</v>
      </c>
      <c r="AQ92" s="402">
        <f t="shared" si="6"/>
        <v>3</v>
      </c>
    </row>
    <row r="93" spans="1:43" ht="15.6" customHeight="1" x14ac:dyDescent="0.2">
      <c r="A93" s="401"/>
      <c r="B93" s="29" t="s">
        <v>6</v>
      </c>
      <c r="C93" s="365"/>
      <c r="D93" s="359"/>
      <c r="E93" s="359"/>
      <c r="F93" s="359"/>
      <c r="G93" s="359"/>
      <c r="H93" s="364"/>
      <c r="I93" s="357"/>
      <c r="J93" s="363"/>
      <c r="K93" s="242"/>
      <c r="L93" s="241"/>
      <c r="M93" s="240">
        <v>19.46</v>
      </c>
      <c r="N93" s="241"/>
      <c r="O93" s="242"/>
      <c r="P93" s="240" t="s">
        <v>50</v>
      </c>
      <c r="Q93" s="241"/>
      <c r="R93" s="241"/>
      <c r="S93" s="242"/>
      <c r="T93" s="240">
        <v>19.510000000000002</v>
      </c>
      <c r="U93" s="313"/>
      <c r="V93" s="355"/>
      <c r="W93" s="241"/>
      <c r="X93" s="242"/>
      <c r="Y93" s="241"/>
      <c r="Z93" s="241"/>
      <c r="AA93" s="246"/>
      <c r="AB93" s="354">
        <v>19.54</v>
      </c>
      <c r="AC93" s="244"/>
      <c r="AD93" s="244"/>
      <c r="AE93" s="354" t="s">
        <v>50</v>
      </c>
      <c r="AF93" s="362" t="s">
        <v>50</v>
      </c>
      <c r="AG93" s="351" t="s">
        <v>50</v>
      </c>
      <c r="AH93" s="241"/>
      <c r="AI93" s="361" t="s">
        <v>50</v>
      </c>
      <c r="AJ93" s="240" t="s">
        <v>50</v>
      </c>
      <c r="AK93" s="241"/>
      <c r="AL93" s="241"/>
      <c r="AM93" s="351" t="s">
        <v>50</v>
      </c>
      <c r="AN93" s="67">
        <v>0.19</v>
      </c>
      <c r="AO93" s="25"/>
      <c r="AQ93" s="402" t="str">
        <f t="shared" si="6"/>
        <v>-</v>
      </c>
    </row>
    <row r="94" spans="1:43" ht="15.6" customHeight="1" x14ac:dyDescent="0.2">
      <c r="A94" s="401"/>
      <c r="B94" s="29" t="s">
        <v>7</v>
      </c>
      <c r="C94" s="360">
        <v>19.350000000000001</v>
      </c>
      <c r="D94" s="359"/>
      <c r="E94" s="359"/>
      <c r="F94" s="359"/>
      <c r="G94" s="359"/>
      <c r="H94" s="358" t="s">
        <v>50</v>
      </c>
      <c r="I94" s="357"/>
      <c r="J94" s="356" t="s">
        <v>50</v>
      </c>
      <c r="K94" s="242"/>
      <c r="L94" s="241"/>
      <c r="M94" s="240">
        <v>19.47</v>
      </c>
      <c r="N94" s="241"/>
      <c r="O94" s="242"/>
      <c r="P94" s="240" t="s">
        <v>50</v>
      </c>
      <c r="Q94" s="241"/>
      <c r="R94" s="241"/>
      <c r="S94" s="242"/>
      <c r="T94" s="240">
        <v>19.510000000000002</v>
      </c>
      <c r="U94" s="313"/>
      <c r="V94" s="355"/>
      <c r="W94" s="241"/>
      <c r="X94" s="242"/>
      <c r="Y94" s="241"/>
      <c r="Z94" s="241"/>
      <c r="AA94" s="246"/>
      <c r="AB94" s="354" t="s">
        <v>50</v>
      </c>
      <c r="AC94" s="244"/>
      <c r="AD94" s="244"/>
      <c r="AE94" s="353"/>
      <c r="AF94" s="352"/>
      <c r="AG94" s="351" t="s">
        <v>50</v>
      </c>
      <c r="AH94" s="241"/>
      <c r="AI94" s="350"/>
      <c r="AJ94" s="240" t="s">
        <v>50</v>
      </c>
      <c r="AK94" s="241"/>
      <c r="AL94" s="241"/>
      <c r="AM94" s="349"/>
      <c r="AN94" s="66"/>
      <c r="AO94" s="27"/>
      <c r="AQ94" s="402" t="str">
        <f t="shared" si="6"/>
        <v>-</v>
      </c>
    </row>
    <row r="95" spans="1:43" ht="15.6" customHeight="1" thickBot="1" x14ac:dyDescent="0.25">
      <c r="A95" s="62">
        <v>143</v>
      </c>
      <c r="B95" s="35" t="s">
        <v>9</v>
      </c>
      <c r="C95" s="235"/>
      <c r="D95" s="234"/>
      <c r="E95" s="234"/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4"/>
      <c r="AH95" s="234"/>
      <c r="AI95" s="234"/>
      <c r="AJ95" s="234"/>
      <c r="AK95" s="234"/>
      <c r="AL95" s="234"/>
      <c r="AM95" s="233"/>
      <c r="AN95" s="68"/>
      <c r="AO95" s="28"/>
      <c r="AQ95" s="402" t="str">
        <f t="shared" si="6"/>
        <v>-</v>
      </c>
    </row>
    <row r="96" spans="1:43" ht="15.6" customHeight="1" x14ac:dyDescent="0.2">
      <c r="A96" s="60"/>
      <c r="B96" s="30" t="s">
        <v>3</v>
      </c>
      <c r="C96" s="379"/>
      <c r="D96" s="108" t="s">
        <v>50</v>
      </c>
      <c r="E96" s="108" t="s">
        <v>50</v>
      </c>
      <c r="F96" s="108" t="s">
        <v>50</v>
      </c>
      <c r="G96" s="108" t="s">
        <v>50</v>
      </c>
      <c r="H96" s="175"/>
      <c r="I96" s="176" t="s">
        <v>50</v>
      </c>
      <c r="J96" s="378"/>
      <c r="K96" s="47">
        <v>0</v>
      </c>
      <c r="L96" s="46">
        <v>0</v>
      </c>
      <c r="M96" s="46">
        <v>1</v>
      </c>
      <c r="N96" s="46">
        <v>1</v>
      </c>
      <c r="O96" s="47">
        <v>1</v>
      </c>
      <c r="P96" s="46">
        <v>0</v>
      </c>
      <c r="Q96" s="46">
        <v>0</v>
      </c>
      <c r="R96" s="46">
        <v>0</v>
      </c>
      <c r="S96" s="47" t="s">
        <v>50</v>
      </c>
      <c r="T96" s="46" t="s">
        <v>50</v>
      </c>
      <c r="U96" s="277" t="s">
        <v>50</v>
      </c>
      <c r="V96" s="45" t="s">
        <v>50</v>
      </c>
      <c r="W96" s="46" t="s">
        <v>50</v>
      </c>
      <c r="X96" s="47">
        <v>0</v>
      </c>
      <c r="Y96" s="46">
        <v>0</v>
      </c>
      <c r="Z96" s="46">
        <v>2</v>
      </c>
      <c r="AA96" s="282">
        <v>0</v>
      </c>
      <c r="AB96" s="377">
        <v>0</v>
      </c>
      <c r="AC96" s="281">
        <v>0</v>
      </c>
      <c r="AD96" s="281">
        <v>0</v>
      </c>
      <c r="AE96" s="377">
        <v>0</v>
      </c>
      <c r="AF96" s="376" t="s">
        <v>50</v>
      </c>
      <c r="AG96" s="374" t="s">
        <v>50</v>
      </c>
      <c r="AH96" s="46" t="s">
        <v>50</v>
      </c>
      <c r="AI96" s="375" t="s">
        <v>50</v>
      </c>
      <c r="AJ96" s="46" t="s">
        <v>50</v>
      </c>
      <c r="AK96" s="46" t="s">
        <v>50</v>
      </c>
      <c r="AL96" s="46" t="s">
        <v>50</v>
      </c>
      <c r="AM96" s="374" t="s">
        <v>50</v>
      </c>
      <c r="AN96" s="64" t="s">
        <v>8</v>
      </c>
      <c r="AO96" s="24"/>
      <c r="AQ96" s="402" t="str">
        <f t="shared" si="6"/>
        <v>-</v>
      </c>
    </row>
    <row r="97" spans="1:43" ht="15.6" customHeight="1" x14ac:dyDescent="0.2">
      <c r="A97" s="61">
        <v>20.22</v>
      </c>
      <c r="B97" s="31" t="s">
        <v>4</v>
      </c>
      <c r="C97" s="104" t="s">
        <v>50</v>
      </c>
      <c r="D97" s="106" t="s">
        <v>50</v>
      </c>
      <c r="E97" s="106" t="s">
        <v>50</v>
      </c>
      <c r="F97" s="106" t="s">
        <v>50</v>
      </c>
      <c r="G97" s="106" t="s">
        <v>50</v>
      </c>
      <c r="H97" s="267" t="s">
        <v>50</v>
      </c>
      <c r="I97" s="237" t="s">
        <v>50</v>
      </c>
      <c r="J97" s="181">
        <v>4</v>
      </c>
      <c r="K97" s="48">
        <v>1</v>
      </c>
      <c r="L97" s="50">
        <v>0</v>
      </c>
      <c r="M97" s="50">
        <v>0</v>
      </c>
      <c r="N97" s="50">
        <v>0</v>
      </c>
      <c r="O97" s="48">
        <v>0</v>
      </c>
      <c r="P97" s="50">
        <v>0</v>
      </c>
      <c r="Q97" s="50">
        <v>0</v>
      </c>
      <c r="R97" s="50">
        <v>0</v>
      </c>
      <c r="S97" s="48" t="s">
        <v>50</v>
      </c>
      <c r="T97" s="50" t="s">
        <v>50</v>
      </c>
      <c r="U97" s="268" t="s">
        <v>50</v>
      </c>
      <c r="V97" s="49" t="s">
        <v>50</v>
      </c>
      <c r="W97" s="50" t="s">
        <v>50</v>
      </c>
      <c r="X97" s="48">
        <v>0</v>
      </c>
      <c r="Y97" s="50">
        <v>0</v>
      </c>
      <c r="Z97" s="50">
        <v>0</v>
      </c>
      <c r="AA97" s="273">
        <v>0</v>
      </c>
      <c r="AB97" s="373">
        <v>0</v>
      </c>
      <c r="AC97" s="272">
        <v>0</v>
      </c>
      <c r="AD97" s="272">
        <v>0</v>
      </c>
      <c r="AE97" s="372"/>
      <c r="AF97" s="371"/>
      <c r="AG97" s="370" t="s">
        <v>50</v>
      </c>
      <c r="AH97" s="50" t="s">
        <v>50</v>
      </c>
      <c r="AI97" s="369"/>
      <c r="AJ97" s="50" t="s">
        <v>50</v>
      </c>
      <c r="AK97" s="50" t="s">
        <v>50</v>
      </c>
      <c r="AL97" s="50" t="s">
        <v>50</v>
      </c>
      <c r="AM97" s="368"/>
      <c r="AN97" s="65">
        <f>SUM(C97:AM97)</f>
        <v>5</v>
      </c>
      <c r="AO97" s="25"/>
      <c r="AQ97" s="402" t="str">
        <f t="shared" si="6"/>
        <v>-</v>
      </c>
    </row>
    <row r="98" spans="1:43" ht="15.6" customHeight="1" x14ac:dyDescent="0.2">
      <c r="A98" s="400" t="s">
        <v>96</v>
      </c>
      <c r="B98" s="29" t="s">
        <v>5</v>
      </c>
      <c r="C98" s="141" t="s">
        <v>50</v>
      </c>
      <c r="D98" s="121" t="s">
        <v>50</v>
      </c>
      <c r="E98" s="121" t="s">
        <v>50</v>
      </c>
      <c r="F98" s="121" t="s">
        <v>50</v>
      </c>
      <c r="G98" s="133" t="s">
        <v>50</v>
      </c>
      <c r="H98" s="138" t="s">
        <v>50</v>
      </c>
      <c r="I98" s="259" t="s">
        <v>50</v>
      </c>
      <c r="J98" s="136">
        <f>J97</f>
        <v>4</v>
      </c>
      <c r="K98" s="260">
        <f t="shared" ref="K98:R98" si="9">J98-K96+K97</f>
        <v>5</v>
      </c>
      <c r="L98" s="262">
        <f t="shared" si="9"/>
        <v>5</v>
      </c>
      <c r="M98" s="262">
        <f t="shared" si="9"/>
        <v>4</v>
      </c>
      <c r="N98" s="261">
        <f t="shared" si="9"/>
        <v>3</v>
      </c>
      <c r="O98" s="260">
        <f t="shared" si="9"/>
        <v>2</v>
      </c>
      <c r="P98" s="262">
        <f t="shared" si="9"/>
        <v>2</v>
      </c>
      <c r="Q98" s="262">
        <f t="shared" si="9"/>
        <v>2</v>
      </c>
      <c r="R98" s="261">
        <f t="shared" si="9"/>
        <v>2</v>
      </c>
      <c r="S98" s="260" t="s">
        <v>50</v>
      </c>
      <c r="T98" s="261" t="s">
        <v>50</v>
      </c>
      <c r="U98" s="260" t="s">
        <v>50</v>
      </c>
      <c r="V98" s="262" t="s">
        <v>50</v>
      </c>
      <c r="W98" s="261" t="s">
        <v>50</v>
      </c>
      <c r="X98" s="260">
        <f>R98-X96+X97</f>
        <v>2</v>
      </c>
      <c r="Y98" s="262">
        <f t="shared" ref="Y98:AE98" si="10">X98-Y96+Y97</f>
        <v>2</v>
      </c>
      <c r="Z98" s="261">
        <f t="shared" si="10"/>
        <v>0</v>
      </c>
      <c r="AA98" s="263">
        <f t="shared" si="10"/>
        <v>0</v>
      </c>
      <c r="AB98" s="264">
        <f t="shared" si="10"/>
        <v>0</v>
      </c>
      <c r="AC98" s="263">
        <f t="shared" si="10"/>
        <v>0</v>
      </c>
      <c r="AD98" s="265">
        <f t="shared" si="10"/>
        <v>0</v>
      </c>
      <c r="AE98" s="264">
        <f t="shared" si="10"/>
        <v>0</v>
      </c>
      <c r="AF98" s="165" t="s">
        <v>50</v>
      </c>
      <c r="AG98" s="260" t="s">
        <v>50</v>
      </c>
      <c r="AH98" s="367" t="s">
        <v>50</v>
      </c>
      <c r="AI98" s="366" t="s">
        <v>50</v>
      </c>
      <c r="AJ98" s="260" t="s">
        <v>50</v>
      </c>
      <c r="AK98" s="262" t="s">
        <v>50</v>
      </c>
      <c r="AL98" s="262" t="s">
        <v>50</v>
      </c>
      <c r="AM98" s="262" t="s">
        <v>50</v>
      </c>
      <c r="AN98" s="66"/>
      <c r="AO98" s="26">
        <f>MAX(C98:AM98)</f>
        <v>5</v>
      </c>
      <c r="AQ98" s="402">
        <f t="shared" si="6"/>
        <v>0</v>
      </c>
    </row>
    <row r="99" spans="1:43" ht="15.6" customHeight="1" x14ac:dyDescent="0.2">
      <c r="A99" s="401"/>
      <c r="B99" s="29" t="s">
        <v>6</v>
      </c>
      <c r="C99" s="365"/>
      <c r="D99" s="359"/>
      <c r="E99" s="359"/>
      <c r="F99" s="359"/>
      <c r="G99" s="359"/>
      <c r="H99" s="364"/>
      <c r="I99" s="357"/>
      <c r="J99" s="363"/>
      <c r="K99" s="242"/>
      <c r="L99" s="241"/>
      <c r="M99" s="240">
        <v>20.260000000000002</v>
      </c>
      <c r="N99" s="241"/>
      <c r="O99" s="242"/>
      <c r="P99" s="240">
        <v>20.309999999999999</v>
      </c>
      <c r="Q99" s="241"/>
      <c r="R99" s="241"/>
      <c r="S99" s="242"/>
      <c r="T99" s="240" t="s">
        <v>50</v>
      </c>
      <c r="U99" s="313"/>
      <c r="V99" s="355"/>
      <c r="W99" s="241"/>
      <c r="X99" s="242"/>
      <c r="Y99" s="241"/>
      <c r="Z99" s="241"/>
      <c r="AA99" s="246"/>
      <c r="AB99" s="354">
        <v>20.38</v>
      </c>
      <c r="AC99" s="244"/>
      <c r="AD99" s="244"/>
      <c r="AE99" s="354">
        <v>20.420000000000002</v>
      </c>
      <c r="AF99" s="362" t="s">
        <v>50</v>
      </c>
      <c r="AG99" s="351" t="s">
        <v>50</v>
      </c>
      <c r="AH99" s="241"/>
      <c r="AI99" s="361" t="s">
        <v>50</v>
      </c>
      <c r="AJ99" s="240" t="s">
        <v>50</v>
      </c>
      <c r="AK99" s="241"/>
      <c r="AL99" s="241"/>
      <c r="AM99" s="351" t="s">
        <v>50</v>
      </c>
      <c r="AN99" s="67">
        <v>0.2</v>
      </c>
      <c r="AO99" s="25"/>
      <c r="AQ99" s="402" t="str">
        <f t="shared" si="6"/>
        <v>-</v>
      </c>
    </row>
    <row r="100" spans="1:43" ht="15.6" customHeight="1" x14ac:dyDescent="0.2">
      <c r="A100" s="401"/>
      <c r="B100" s="29" t="s">
        <v>7</v>
      </c>
      <c r="C100" s="360" t="s">
        <v>50</v>
      </c>
      <c r="D100" s="359"/>
      <c r="E100" s="359"/>
      <c r="F100" s="359"/>
      <c r="G100" s="359"/>
      <c r="H100" s="358" t="s">
        <v>50</v>
      </c>
      <c r="I100" s="357"/>
      <c r="J100" s="356">
        <v>20.22</v>
      </c>
      <c r="K100" s="242"/>
      <c r="L100" s="241"/>
      <c r="M100" s="240">
        <v>20.260000000000002</v>
      </c>
      <c r="N100" s="241"/>
      <c r="O100" s="242"/>
      <c r="P100" s="240">
        <v>20.309999999999999</v>
      </c>
      <c r="Q100" s="241"/>
      <c r="R100" s="241"/>
      <c r="S100" s="242"/>
      <c r="T100" s="240" t="s">
        <v>50</v>
      </c>
      <c r="U100" s="313"/>
      <c r="V100" s="355"/>
      <c r="W100" s="241"/>
      <c r="X100" s="242"/>
      <c r="Y100" s="241"/>
      <c r="Z100" s="241"/>
      <c r="AA100" s="246"/>
      <c r="AB100" s="354">
        <v>20.38</v>
      </c>
      <c r="AC100" s="244"/>
      <c r="AD100" s="244"/>
      <c r="AE100" s="353"/>
      <c r="AF100" s="352"/>
      <c r="AG100" s="351" t="s">
        <v>50</v>
      </c>
      <c r="AH100" s="241"/>
      <c r="AI100" s="350"/>
      <c r="AJ100" s="240" t="s">
        <v>50</v>
      </c>
      <c r="AK100" s="241"/>
      <c r="AL100" s="241"/>
      <c r="AM100" s="349"/>
      <c r="AN100" s="66"/>
      <c r="AO100" s="27"/>
      <c r="AQ100" s="402" t="str">
        <f t="shared" si="6"/>
        <v>-</v>
      </c>
    </row>
    <row r="101" spans="1:43" ht="15.6" customHeight="1" thickBot="1" x14ac:dyDescent="0.25">
      <c r="A101" s="62">
        <v>143</v>
      </c>
      <c r="B101" s="35" t="s">
        <v>9</v>
      </c>
      <c r="C101" s="235"/>
      <c r="D101" s="234"/>
      <c r="E101" s="234"/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34"/>
      <c r="AH101" s="234"/>
      <c r="AI101" s="234"/>
      <c r="AJ101" s="234"/>
      <c r="AK101" s="234"/>
      <c r="AL101" s="234"/>
      <c r="AM101" s="233"/>
      <c r="AN101" s="68"/>
      <c r="AO101" s="28"/>
      <c r="AQ101" s="402" t="str">
        <f t="shared" si="6"/>
        <v>-</v>
      </c>
    </row>
    <row r="102" spans="1:43" ht="15.6" customHeight="1" x14ac:dyDescent="0.2">
      <c r="A102" s="60"/>
      <c r="B102" s="30" t="s">
        <v>3</v>
      </c>
      <c r="C102" s="379"/>
      <c r="D102" s="108" t="s">
        <v>50</v>
      </c>
      <c r="E102" s="108" t="s">
        <v>50</v>
      </c>
      <c r="F102" s="108" t="s">
        <v>50</v>
      </c>
      <c r="G102" s="108" t="s">
        <v>50</v>
      </c>
      <c r="H102" s="175"/>
      <c r="I102" s="176" t="s">
        <v>50</v>
      </c>
      <c r="J102" s="378"/>
      <c r="K102" s="47">
        <v>0</v>
      </c>
      <c r="L102" s="46">
        <v>0</v>
      </c>
      <c r="M102" s="46">
        <v>0</v>
      </c>
      <c r="N102" s="46">
        <v>2</v>
      </c>
      <c r="O102" s="47" t="s">
        <v>50</v>
      </c>
      <c r="P102" s="46" t="s">
        <v>50</v>
      </c>
      <c r="Q102" s="46" t="s">
        <v>50</v>
      </c>
      <c r="R102" s="46" t="s">
        <v>50</v>
      </c>
      <c r="S102" s="47">
        <v>0</v>
      </c>
      <c r="T102" s="46">
        <v>0</v>
      </c>
      <c r="U102" s="277" t="s">
        <v>50</v>
      </c>
      <c r="V102" s="45" t="s">
        <v>50</v>
      </c>
      <c r="W102" s="46" t="s">
        <v>50</v>
      </c>
      <c r="X102" s="47" t="s">
        <v>50</v>
      </c>
      <c r="Y102" s="46" t="s">
        <v>50</v>
      </c>
      <c r="Z102" s="46" t="s">
        <v>50</v>
      </c>
      <c r="AA102" s="282">
        <v>0</v>
      </c>
      <c r="AB102" s="377">
        <v>0</v>
      </c>
      <c r="AC102" s="281">
        <v>0</v>
      </c>
      <c r="AD102" s="281">
        <v>0</v>
      </c>
      <c r="AE102" s="377">
        <v>0</v>
      </c>
      <c r="AF102" s="376" t="s">
        <v>50</v>
      </c>
      <c r="AG102" s="374" t="s">
        <v>50</v>
      </c>
      <c r="AH102" s="46" t="s">
        <v>50</v>
      </c>
      <c r="AI102" s="375" t="s">
        <v>50</v>
      </c>
      <c r="AJ102" s="46" t="s">
        <v>50</v>
      </c>
      <c r="AK102" s="46" t="s">
        <v>50</v>
      </c>
      <c r="AL102" s="46" t="s">
        <v>50</v>
      </c>
      <c r="AM102" s="374" t="s">
        <v>50</v>
      </c>
      <c r="AN102" s="64" t="s">
        <v>8</v>
      </c>
      <c r="AO102" s="24"/>
      <c r="AQ102" s="402" t="str">
        <f t="shared" si="6"/>
        <v>-</v>
      </c>
    </row>
    <row r="103" spans="1:43" ht="15.6" customHeight="1" x14ac:dyDescent="0.2">
      <c r="A103" s="61">
        <v>21.1</v>
      </c>
      <c r="B103" s="31" t="s">
        <v>4</v>
      </c>
      <c r="C103" s="104" t="s">
        <v>50</v>
      </c>
      <c r="D103" s="106" t="s">
        <v>50</v>
      </c>
      <c r="E103" s="106" t="s">
        <v>50</v>
      </c>
      <c r="F103" s="106" t="s">
        <v>50</v>
      </c>
      <c r="G103" s="106" t="s">
        <v>50</v>
      </c>
      <c r="H103" s="267" t="s">
        <v>50</v>
      </c>
      <c r="I103" s="237" t="s">
        <v>50</v>
      </c>
      <c r="J103" s="181">
        <v>1</v>
      </c>
      <c r="K103" s="48">
        <v>2</v>
      </c>
      <c r="L103" s="50">
        <v>0</v>
      </c>
      <c r="M103" s="50">
        <v>0</v>
      </c>
      <c r="N103" s="50">
        <v>0</v>
      </c>
      <c r="O103" s="48" t="s">
        <v>50</v>
      </c>
      <c r="P103" s="50" t="s">
        <v>50</v>
      </c>
      <c r="Q103" s="50" t="s">
        <v>50</v>
      </c>
      <c r="R103" s="50" t="s">
        <v>50</v>
      </c>
      <c r="S103" s="48">
        <v>0</v>
      </c>
      <c r="T103" s="50">
        <v>0</v>
      </c>
      <c r="U103" s="268" t="s">
        <v>50</v>
      </c>
      <c r="V103" s="49" t="s">
        <v>50</v>
      </c>
      <c r="W103" s="50" t="s">
        <v>50</v>
      </c>
      <c r="X103" s="48" t="s">
        <v>50</v>
      </c>
      <c r="Y103" s="50" t="s">
        <v>50</v>
      </c>
      <c r="Z103" s="50" t="s">
        <v>50</v>
      </c>
      <c r="AA103" s="273">
        <v>0</v>
      </c>
      <c r="AB103" s="373">
        <v>0</v>
      </c>
      <c r="AC103" s="272">
        <v>0</v>
      </c>
      <c r="AD103" s="272">
        <v>0</v>
      </c>
      <c r="AE103" s="372"/>
      <c r="AF103" s="371"/>
      <c r="AG103" s="370" t="s">
        <v>50</v>
      </c>
      <c r="AH103" s="50" t="s">
        <v>50</v>
      </c>
      <c r="AI103" s="369"/>
      <c r="AJ103" s="50" t="s">
        <v>50</v>
      </c>
      <c r="AK103" s="50" t="s">
        <v>50</v>
      </c>
      <c r="AL103" s="50" t="s">
        <v>50</v>
      </c>
      <c r="AM103" s="368"/>
      <c r="AN103" s="65">
        <f>SUM(C103:AM103)</f>
        <v>3</v>
      </c>
      <c r="AO103" s="25"/>
      <c r="AQ103" s="402" t="str">
        <f t="shared" si="6"/>
        <v>-</v>
      </c>
    </row>
    <row r="104" spans="1:43" ht="15.6" customHeight="1" x14ac:dyDescent="0.2">
      <c r="A104" s="400" t="s">
        <v>96</v>
      </c>
      <c r="B104" s="29" t="s">
        <v>5</v>
      </c>
      <c r="C104" s="141" t="s">
        <v>50</v>
      </c>
      <c r="D104" s="121" t="s">
        <v>50</v>
      </c>
      <c r="E104" s="121" t="s">
        <v>50</v>
      </c>
      <c r="F104" s="121" t="s">
        <v>50</v>
      </c>
      <c r="G104" s="133" t="s">
        <v>50</v>
      </c>
      <c r="H104" s="138" t="s">
        <v>50</v>
      </c>
      <c r="I104" s="259" t="s">
        <v>50</v>
      </c>
      <c r="J104" s="136">
        <f>J103</f>
        <v>1</v>
      </c>
      <c r="K104" s="260">
        <f>J104-K102+K103</f>
        <v>3</v>
      </c>
      <c r="L104" s="262">
        <f>K104-L102+L103</f>
        <v>3</v>
      </c>
      <c r="M104" s="262">
        <f>L104-M102+M103</f>
        <v>3</v>
      </c>
      <c r="N104" s="261">
        <f>M104-N102+N103</f>
        <v>1</v>
      </c>
      <c r="O104" s="260" t="s">
        <v>50</v>
      </c>
      <c r="P104" s="262" t="s">
        <v>50</v>
      </c>
      <c r="Q104" s="262" t="s">
        <v>50</v>
      </c>
      <c r="R104" s="261" t="s">
        <v>50</v>
      </c>
      <c r="S104" s="260">
        <f>N104-S102+S103</f>
        <v>1</v>
      </c>
      <c r="T104" s="261">
        <f>S104-T102+T103</f>
        <v>1</v>
      </c>
      <c r="U104" s="260" t="s">
        <v>50</v>
      </c>
      <c r="V104" s="262" t="s">
        <v>50</v>
      </c>
      <c r="W104" s="261" t="s">
        <v>50</v>
      </c>
      <c r="X104" s="260" t="s">
        <v>50</v>
      </c>
      <c r="Y104" s="262" t="s">
        <v>50</v>
      </c>
      <c r="Z104" s="261" t="s">
        <v>50</v>
      </c>
      <c r="AA104" s="263">
        <f>T104-AA102+AA103</f>
        <v>1</v>
      </c>
      <c r="AB104" s="264">
        <f>AA104-AB102+AB103</f>
        <v>1</v>
      </c>
      <c r="AC104" s="263">
        <f>AB104-AC102+AC103</f>
        <v>1</v>
      </c>
      <c r="AD104" s="265">
        <f>AC104-AD102+AD103</f>
        <v>1</v>
      </c>
      <c r="AE104" s="264">
        <f>AD104-AE102+AE103</f>
        <v>1</v>
      </c>
      <c r="AF104" s="165" t="s">
        <v>50</v>
      </c>
      <c r="AG104" s="260" t="s">
        <v>50</v>
      </c>
      <c r="AH104" s="367" t="s">
        <v>50</v>
      </c>
      <c r="AI104" s="366" t="s">
        <v>50</v>
      </c>
      <c r="AJ104" s="260" t="s">
        <v>50</v>
      </c>
      <c r="AK104" s="262" t="s">
        <v>50</v>
      </c>
      <c r="AL104" s="262" t="s">
        <v>50</v>
      </c>
      <c r="AM104" s="262" t="s">
        <v>50</v>
      </c>
      <c r="AN104" s="66"/>
      <c r="AO104" s="26">
        <f>MAX(C104:AM104)</f>
        <v>3</v>
      </c>
      <c r="AQ104" s="402">
        <f t="shared" si="6"/>
        <v>1</v>
      </c>
    </row>
    <row r="105" spans="1:43" ht="15.6" customHeight="1" x14ac:dyDescent="0.2">
      <c r="A105" s="401"/>
      <c r="B105" s="29" t="s">
        <v>6</v>
      </c>
      <c r="C105" s="365"/>
      <c r="D105" s="359"/>
      <c r="E105" s="359"/>
      <c r="F105" s="359"/>
      <c r="G105" s="359"/>
      <c r="H105" s="364"/>
      <c r="I105" s="357"/>
      <c r="J105" s="363"/>
      <c r="K105" s="242"/>
      <c r="L105" s="241"/>
      <c r="M105" s="240">
        <v>21.13</v>
      </c>
      <c r="N105" s="241"/>
      <c r="O105" s="242"/>
      <c r="P105" s="240" t="s">
        <v>50</v>
      </c>
      <c r="Q105" s="241"/>
      <c r="R105" s="241"/>
      <c r="S105" s="242"/>
      <c r="T105" s="240">
        <v>21.19</v>
      </c>
      <c r="U105" s="313"/>
      <c r="V105" s="355"/>
      <c r="W105" s="241"/>
      <c r="X105" s="242"/>
      <c r="Y105" s="241"/>
      <c r="Z105" s="241"/>
      <c r="AA105" s="246"/>
      <c r="AB105" s="354">
        <v>21.23</v>
      </c>
      <c r="AC105" s="244"/>
      <c r="AD105" s="244"/>
      <c r="AE105" s="354">
        <v>21.26</v>
      </c>
      <c r="AF105" s="362" t="s">
        <v>50</v>
      </c>
      <c r="AG105" s="351" t="s">
        <v>50</v>
      </c>
      <c r="AH105" s="241"/>
      <c r="AI105" s="361" t="s">
        <v>50</v>
      </c>
      <c r="AJ105" s="240" t="s">
        <v>50</v>
      </c>
      <c r="AK105" s="241"/>
      <c r="AL105" s="241"/>
      <c r="AM105" s="351" t="s">
        <v>50</v>
      </c>
      <c r="AN105" s="67">
        <v>0.16</v>
      </c>
      <c r="AO105" s="25"/>
      <c r="AQ105" s="402" t="str">
        <f t="shared" si="6"/>
        <v>-</v>
      </c>
    </row>
    <row r="106" spans="1:43" ht="15.6" customHeight="1" x14ac:dyDescent="0.2">
      <c r="A106" s="401"/>
      <c r="B106" s="29" t="s">
        <v>7</v>
      </c>
      <c r="C106" s="360" t="s">
        <v>50</v>
      </c>
      <c r="D106" s="359"/>
      <c r="E106" s="359"/>
      <c r="F106" s="359"/>
      <c r="G106" s="359"/>
      <c r="H106" s="358" t="s">
        <v>50</v>
      </c>
      <c r="I106" s="357"/>
      <c r="J106" s="356">
        <v>21.1</v>
      </c>
      <c r="K106" s="242"/>
      <c r="L106" s="241"/>
      <c r="M106" s="240">
        <v>21.14</v>
      </c>
      <c r="N106" s="241"/>
      <c r="O106" s="242"/>
      <c r="P106" s="240" t="s">
        <v>50</v>
      </c>
      <c r="Q106" s="241"/>
      <c r="R106" s="241"/>
      <c r="S106" s="242"/>
      <c r="T106" s="240">
        <v>21.19</v>
      </c>
      <c r="U106" s="313"/>
      <c r="V106" s="355"/>
      <c r="W106" s="241"/>
      <c r="X106" s="242"/>
      <c r="Y106" s="241"/>
      <c r="Z106" s="241"/>
      <c r="AA106" s="246"/>
      <c r="AB106" s="354">
        <v>21.23</v>
      </c>
      <c r="AC106" s="244"/>
      <c r="AD106" s="244"/>
      <c r="AE106" s="353"/>
      <c r="AF106" s="352"/>
      <c r="AG106" s="351" t="s">
        <v>50</v>
      </c>
      <c r="AH106" s="241"/>
      <c r="AI106" s="350"/>
      <c r="AJ106" s="240" t="s">
        <v>50</v>
      </c>
      <c r="AK106" s="241"/>
      <c r="AL106" s="241"/>
      <c r="AM106" s="349"/>
      <c r="AN106" s="66"/>
      <c r="AO106" s="27"/>
      <c r="AQ106" s="402" t="str">
        <f t="shared" si="6"/>
        <v>-</v>
      </c>
    </row>
    <row r="107" spans="1:43" ht="15.6" customHeight="1" thickBot="1" x14ac:dyDescent="0.25">
      <c r="A107" s="62">
        <v>143</v>
      </c>
      <c r="B107" s="35" t="s">
        <v>9</v>
      </c>
      <c r="C107" s="235" t="s">
        <v>95</v>
      </c>
      <c r="D107" s="234"/>
      <c r="E107" s="234"/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3"/>
      <c r="AN107" s="68"/>
      <c r="AO107" s="28"/>
      <c r="AQ107" s="402" t="str">
        <f t="shared" si="6"/>
        <v>-</v>
      </c>
    </row>
    <row r="108" spans="1:43" ht="15.6" customHeight="1" x14ac:dyDescent="0.2">
      <c r="A108" s="60"/>
      <c r="B108" s="30" t="s">
        <v>3</v>
      </c>
      <c r="C108" s="379"/>
      <c r="D108" s="108" t="s">
        <v>50</v>
      </c>
      <c r="E108" s="108" t="s">
        <v>50</v>
      </c>
      <c r="F108" s="108" t="s">
        <v>50</v>
      </c>
      <c r="G108" s="108" t="s">
        <v>50</v>
      </c>
      <c r="H108" s="175"/>
      <c r="I108" s="176">
        <v>0</v>
      </c>
      <c r="J108" s="378"/>
      <c r="K108" s="47">
        <v>3</v>
      </c>
      <c r="L108" s="46">
        <v>0</v>
      </c>
      <c r="M108" s="46">
        <v>0</v>
      </c>
      <c r="N108" s="46">
        <v>2</v>
      </c>
      <c r="O108" s="47" t="s">
        <v>50</v>
      </c>
      <c r="P108" s="46" t="s">
        <v>50</v>
      </c>
      <c r="Q108" s="46" t="s">
        <v>50</v>
      </c>
      <c r="R108" s="46" t="s">
        <v>50</v>
      </c>
      <c r="S108" s="47">
        <v>0</v>
      </c>
      <c r="T108" s="46">
        <v>0</v>
      </c>
      <c r="U108" s="277">
        <v>0</v>
      </c>
      <c r="V108" s="45">
        <v>1</v>
      </c>
      <c r="W108" s="46">
        <v>0</v>
      </c>
      <c r="X108" s="47" t="s">
        <v>50</v>
      </c>
      <c r="Y108" s="46" t="s">
        <v>50</v>
      </c>
      <c r="Z108" s="46" t="s">
        <v>50</v>
      </c>
      <c r="AA108" s="282" t="s">
        <v>50</v>
      </c>
      <c r="AB108" s="377" t="s">
        <v>50</v>
      </c>
      <c r="AC108" s="281" t="s">
        <v>50</v>
      </c>
      <c r="AD108" s="281" t="s">
        <v>50</v>
      </c>
      <c r="AE108" s="377" t="s">
        <v>50</v>
      </c>
      <c r="AF108" s="376" t="s">
        <v>50</v>
      </c>
      <c r="AG108" s="374">
        <v>0</v>
      </c>
      <c r="AH108" s="46" t="s">
        <v>50</v>
      </c>
      <c r="AI108" s="375" t="s">
        <v>50</v>
      </c>
      <c r="AJ108" s="46" t="s">
        <v>50</v>
      </c>
      <c r="AK108" s="46" t="s">
        <v>50</v>
      </c>
      <c r="AL108" s="46" t="s">
        <v>50</v>
      </c>
      <c r="AM108" s="374" t="s">
        <v>50</v>
      </c>
      <c r="AN108" s="64" t="s">
        <v>8</v>
      </c>
      <c r="AO108" s="24"/>
      <c r="AQ108" s="402" t="str">
        <f t="shared" si="6"/>
        <v>-</v>
      </c>
    </row>
    <row r="109" spans="1:43" ht="15.6" customHeight="1" x14ac:dyDescent="0.2">
      <c r="A109" s="61">
        <v>22.1</v>
      </c>
      <c r="B109" s="31" t="s">
        <v>4</v>
      </c>
      <c r="C109" s="104" t="s">
        <v>50</v>
      </c>
      <c r="D109" s="106" t="s">
        <v>50</v>
      </c>
      <c r="E109" s="106" t="s">
        <v>50</v>
      </c>
      <c r="F109" s="106" t="s">
        <v>50</v>
      </c>
      <c r="G109" s="106" t="s">
        <v>50</v>
      </c>
      <c r="H109" s="267">
        <v>6</v>
      </c>
      <c r="I109" s="237">
        <v>0</v>
      </c>
      <c r="J109" s="181" t="s">
        <v>50</v>
      </c>
      <c r="K109" s="48">
        <v>0</v>
      </c>
      <c r="L109" s="50">
        <v>0</v>
      </c>
      <c r="M109" s="50">
        <v>0</v>
      </c>
      <c r="N109" s="50">
        <v>0</v>
      </c>
      <c r="O109" s="48" t="s">
        <v>50</v>
      </c>
      <c r="P109" s="50" t="s">
        <v>50</v>
      </c>
      <c r="Q109" s="50" t="s">
        <v>50</v>
      </c>
      <c r="R109" s="50" t="s">
        <v>50</v>
      </c>
      <c r="S109" s="48">
        <v>0</v>
      </c>
      <c r="T109" s="50">
        <v>0</v>
      </c>
      <c r="U109" s="268">
        <v>0</v>
      </c>
      <c r="V109" s="49">
        <v>0</v>
      </c>
      <c r="W109" s="50">
        <v>0</v>
      </c>
      <c r="X109" s="48" t="s">
        <v>50</v>
      </c>
      <c r="Y109" s="50" t="s">
        <v>50</v>
      </c>
      <c r="Z109" s="50" t="s">
        <v>50</v>
      </c>
      <c r="AA109" s="273" t="s">
        <v>50</v>
      </c>
      <c r="AB109" s="373" t="s">
        <v>50</v>
      </c>
      <c r="AC109" s="272" t="s">
        <v>50</v>
      </c>
      <c r="AD109" s="272" t="s">
        <v>50</v>
      </c>
      <c r="AE109" s="372"/>
      <c r="AF109" s="371"/>
      <c r="AG109" s="370" t="s">
        <v>50</v>
      </c>
      <c r="AH109" s="50" t="s">
        <v>50</v>
      </c>
      <c r="AI109" s="369"/>
      <c r="AJ109" s="50" t="s">
        <v>50</v>
      </c>
      <c r="AK109" s="50" t="s">
        <v>50</v>
      </c>
      <c r="AL109" s="50" t="s">
        <v>50</v>
      </c>
      <c r="AM109" s="368"/>
      <c r="AN109" s="65">
        <f>SUM(C109:AM109)</f>
        <v>6</v>
      </c>
      <c r="AO109" s="25"/>
      <c r="AQ109" s="402" t="str">
        <f t="shared" si="6"/>
        <v>-</v>
      </c>
    </row>
    <row r="110" spans="1:43" ht="15.6" customHeight="1" x14ac:dyDescent="0.2">
      <c r="A110" s="400" t="s">
        <v>52</v>
      </c>
      <c r="B110" s="29" t="s">
        <v>5</v>
      </c>
      <c r="C110" s="141" t="s">
        <v>50</v>
      </c>
      <c r="D110" s="121" t="s">
        <v>50</v>
      </c>
      <c r="E110" s="121" t="s">
        <v>50</v>
      </c>
      <c r="F110" s="121" t="s">
        <v>50</v>
      </c>
      <c r="G110" s="133" t="s">
        <v>50</v>
      </c>
      <c r="H110" s="138">
        <f>H109</f>
        <v>6</v>
      </c>
      <c r="I110" s="259">
        <f>H110-I108+I109</f>
        <v>6</v>
      </c>
      <c r="J110" s="136" t="s">
        <v>50</v>
      </c>
      <c r="K110" s="260">
        <f>I110-K108+K109</f>
        <v>3</v>
      </c>
      <c r="L110" s="262">
        <f>K110-L108+L109</f>
        <v>3</v>
      </c>
      <c r="M110" s="262">
        <f>L110-M108+M109</f>
        <v>3</v>
      </c>
      <c r="N110" s="261">
        <f>M110-N108+N109</f>
        <v>1</v>
      </c>
      <c r="O110" s="260" t="s">
        <v>50</v>
      </c>
      <c r="P110" s="262" t="s">
        <v>50</v>
      </c>
      <c r="Q110" s="262" t="s">
        <v>50</v>
      </c>
      <c r="R110" s="261" t="s">
        <v>50</v>
      </c>
      <c r="S110" s="260">
        <f>N110-S108+S109</f>
        <v>1</v>
      </c>
      <c r="T110" s="261">
        <f>S110-T108+T109</f>
        <v>1</v>
      </c>
      <c r="U110" s="260">
        <f>T110-U108+U109</f>
        <v>1</v>
      </c>
      <c r="V110" s="262">
        <f>U110-V108+V109</f>
        <v>0</v>
      </c>
      <c r="W110" s="261">
        <f>V110-W108+W109</f>
        <v>0</v>
      </c>
      <c r="X110" s="260" t="s">
        <v>50</v>
      </c>
      <c r="Y110" s="262" t="s">
        <v>50</v>
      </c>
      <c r="Z110" s="261" t="s">
        <v>50</v>
      </c>
      <c r="AA110" s="263" t="s">
        <v>50</v>
      </c>
      <c r="AB110" s="264" t="s">
        <v>50</v>
      </c>
      <c r="AC110" s="263" t="s">
        <v>50</v>
      </c>
      <c r="AD110" s="265" t="s">
        <v>50</v>
      </c>
      <c r="AE110" s="264" t="s">
        <v>50</v>
      </c>
      <c r="AF110" s="165" t="s">
        <v>50</v>
      </c>
      <c r="AG110" s="260">
        <f>W110-AG108</f>
        <v>0</v>
      </c>
      <c r="AH110" s="367" t="s">
        <v>50</v>
      </c>
      <c r="AI110" s="366" t="s">
        <v>50</v>
      </c>
      <c r="AJ110" s="260" t="s">
        <v>50</v>
      </c>
      <c r="AK110" s="262" t="s">
        <v>50</v>
      </c>
      <c r="AL110" s="262" t="s">
        <v>50</v>
      </c>
      <c r="AM110" s="262" t="s">
        <v>50</v>
      </c>
      <c r="AN110" s="66"/>
      <c r="AO110" s="26">
        <f>MAX(C110:AM110)</f>
        <v>6</v>
      </c>
      <c r="AQ110" s="402">
        <f t="shared" si="6"/>
        <v>6</v>
      </c>
    </row>
    <row r="111" spans="1:43" ht="15.6" customHeight="1" x14ac:dyDescent="0.2">
      <c r="A111" s="401"/>
      <c r="B111" s="29" t="s">
        <v>6</v>
      </c>
      <c r="C111" s="365"/>
      <c r="D111" s="359"/>
      <c r="E111" s="359"/>
      <c r="F111" s="359"/>
      <c r="G111" s="359"/>
      <c r="H111" s="364"/>
      <c r="I111" s="357"/>
      <c r="J111" s="363"/>
      <c r="K111" s="242"/>
      <c r="L111" s="241"/>
      <c r="M111" s="240">
        <v>22.15</v>
      </c>
      <c r="N111" s="241"/>
      <c r="O111" s="242"/>
      <c r="P111" s="240" t="s">
        <v>50</v>
      </c>
      <c r="Q111" s="241"/>
      <c r="R111" s="241"/>
      <c r="S111" s="242"/>
      <c r="T111" s="240">
        <v>22.21</v>
      </c>
      <c r="U111" s="313"/>
      <c r="V111" s="355"/>
      <c r="W111" s="241"/>
      <c r="X111" s="242"/>
      <c r="Y111" s="241"/>
      <c r="Z111" s="241"/>
      <c r="AA111" s="246"/>
      <c r="AB111" s="354" t="s">
        <v>50</v>
      </c>
      <c r="AC111" s="244"/>
      <c r="AD111" s="244"/>
      <c r="AE111" s="354" t="s">
        <v>50</v>
      </c>
      <c r="AF111" s="362" t="s">
        <v>50</v>
      </c>
      <c r="AG111" s="351">
        <v>22.27</v>
      </c>
      <c r="AH111" s="241"/>
      <c r="AI111" s="361" t="s">
        <v>50</v>
      </c>
      <c r="AJ111" s="240" t="s">
        <v>50</v>
      </c>
      <c r="AK111" s="241"/>
      <c r="AL111" s="241"/>
      <c r="AM111" s="351" t="s">
        <v>50</v>
      </c>
      <c r="AN111" s="67">
        <v>0.17</v>
      </c>
      <c r="AO111" s="25"/>
      <c r="AQ111" s="402" t="str">
        <f t="shared" si="6"/>
        <v>-</v>
      </c>
    </row>
    <row r="112" spans="1:43" ht="15.6" customHeight="1" x14ac:dyDescent="0.2">
      <c r="A112" s="401"/>
      <c r="B112" s="29" t="s">
        <v>7</v>
      </c>
      <c r="C112" s="360" t="s">
        <v>50</v>
      </c>
      <c r="D112" s="359"/>
      <c r="E112" s="359"/>
      <c r="F112" s="359"/>
      <c r="G112" s="359"/>
      <c r="H112" s="358">
        <v>22.1</v>
      </c>
      <c r="I112" s="357"/>
      <c r="J112" s="356" t="s">
        <v>50</v>
      </c>
      <c r="K112" s="242"/>
      <c r="L112" s="241"/>
      <c r="M112" s="240">
        <v>22.15</v>
      </c>
      <c r="N112" s="241"/>
      <c r="O112" s="242"/>
      <c r="P112" s="240" t="s">
        <v>50</v>
      </c>
      <c r="Q112" s="241"/>
      <c r="R112" s="241"/>
      <c r="S112" s="242"/>
      <c r="T112" s="240">
        <v>22.21</v>
      </c>
      <c r="U112" s="313"/>
      <c r="V112" s="355"/>
      <c r="W112" s="241"/>
      <c r="X112" s="242"/>
      <c r="Y112" s="241"/>
      <c r="Z112" s="241"/>
      <c r="AA112" s="246"/>
      <c r="AB112" s="354" t="s">
        <v>50</v>
      </c>
      <c r="AC112" s="244"/>
      <c r="AD112" s="244"/>
      <c r="AE112" s="353"/>
      <c r="AF112" s="352"/>
      <c r="AG112" s="351" t="s">
        <v>50</v>
      </c>
      <c r="AH112" s="241"/>
      <c r="AI112" s="350"/>
      <c r="AJ112" s="240" t="s">
        <v>50</v>
      </c>
      <c r="AK112" s="241"/>
      <c r="AL112" s="241"/>
      <c r="AM112" s="349"/>
      <c r="AN112" s="66"/>
      <c r="AO112" s="27"/>
      <c r="AQ112" s="402" t="str">
        <f t="shared" si="6"/>
        <v>-</v>
      </c>
    </row>
    <row r="113" spans="1:43" ht="15.6" customHeight="1" thickBot="1" x14ac:dyDescent="0.25">
      <c r="A113" s="62">
        <v>143</v>
      </c>
      <c r="B113" s="35" t="s">
        <v>9</v>
      </c>
      <c r="C113" s="235"/>
      <c r="D113" s="234"/>
      <c r="E113" s="234"/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4"/>
      <c r="AG113" s="234"/>
      <c r="AH113" s="234"/>
      <c r="AI113" s="234"/>
      <c r="AJ113" s="234"/>
      <c r="AK113" s="234"/>
      <c r="AL113" s="234"/>
      <c r="AM113" s="233"/>
      <c r="AN113" s="68"/>
      <c r="AO113" s="28"/>
      <c r="AQ113" s="402" t="str">
        <f t="shared" si="6"/>
        <v>-</v>
      </c>
    </row>
    <row r="114" spans="1:43" ht="15.6" customHeight="1" x14ac:dyDescent="0.2">
      <c r="A114" s="74" t="s">
        <v>43</v>
      </c>
      <c r="B114" s="79"/>
      <c r="C114" s="348"/>
      <c r="D114" s="347">
        <f>SUMIF($B$6:$B113,"l. wys.",D$6:D113)</f>
        <v>0</v>
      </c>
      <c r="E114" s="347">
        <f>SUMIF($B$6:$B113,"l. wys.",E$6:E113)</f>
        <v>0</v>
      </c>
      <c r="F114" s="347">
        <f>SUMIF($B$6:$B113,"l. wys.",F$6:F113)</f>
        <v>0</v>
      </c>
      <c r="G114" s="347">
        <f>SUMIF($B$6:$B113,"l. wys.",G$6:G113)</f>
        <v>0</v>
      </c>
      <c r="H114" s="346"/>
      <c r="I114" s="345">
        <f>SUMIF($B$6:$B113,"l. wys.",I$6:I113)</f>
        <v>0</v>
      </c>
      <c r="J114" s="344"/>
      <c r="K114" s="335">
        <f>SUMIF($B$6:$B113,"l. wys.",K$6:K113)</f>
        <v>8</v>
      </c>
      <c r="L114" s="334">
        <f>SUMIF($B$6:$B113,"l. wys.",L$6:L113)</f>
        <v>0</v>
      </c>
      <c r="M114" s="334">
        <f>SUMIF($B$6:$B113,"l. wys.",M$6:M113)</f>
        <v>13</v>
      </c>
      <c r="N114" s="333">
        <f>SUMIF($B$6:$B113,"l. wys.",N$6:N113)</f>
        <v>97</v>
      </c>
      <c r="O114" s="337">
        <f>SUMIF($B$6:$B113,"l. wys.",O$6:O113)</f>
        <v>12</v>
      </c>
      <c r="P114" s="334">
        <f>SUMIF($B$6:$B113,"l. wys.",P$6:P113)</f>
        <v>0</v>
      </c>
      <c r="Q114" s="334">
        <f>SUMIF($B$6:$B113,"l. wys.",Q$6:Q113)</f>
        <v>10</v>
      </c>
      <c r="R114" s="334">
        <f>SUMIF($B$6:$B113,"l. wys.",R$6:R113)</f>
        <v>11</v>
      </c>
      <c r="S114" s="335">
        <f>SUMIF($B$6:$B113,"l. wys.",S$6:S113)</f>
        <v>13</v>
      </c>
      <c r="T114" s="333">
        <f>SUMIF($B$6:$B113,"l. wys.",T$6:T113)</f>
        <v>60</v>
      </c>
      <c r="U114" s="337">
        <f>SUMIF($B$6:$B113,"l. wys.",U$6:U113)</f>
        <v>16</v>
      </c>
      <c r="V114" s="334">
        <f>SUMIF($B$6:$B113,"l. wys.",V$6:V113)</f>
        <v>3</v>
      </c>
      <c r="W114" s="334">
        <f>SUMIF($B$6:$B113,"l. wys.",W$6:W113)</f>
        <v>4</v>
      </c>
      <c r="X114" s="335">
        <f>SUMIF($B$6:$B113,"l. wys.",X$6:X113)</f>
        <v>2</v>
      </c>
      <c r="Y114" s="334">
        <f>SUMIF($B$6:$B113,"l. wys.",Y$6:Y113)</f>
        <v>4</v>
      </c>
      <c r="Z114" s="333">
        <f>SUMIF($B$6:$B113,"l. wys.",Z$6:Z113)</f>
        <v>11</v>
      </c>
      <c r="AA114" s="343">
        <f>SUMIF($B$6:$B113,"l. wys.",AA$6:AA113)</f>
        <v>23</v>
      </c>
      <c r="AB114" s="341">
        <f>SUMIF($B$6:$B113,"l. wys.",AB$6:AB113)</f>
        <v>15</v>
      </c>
      <c r="AC114" s="342">
        <f>SUMIF($B$6:$B113,"l. wys.",AC$6:AC113)</f>
        <v>2</v>
      </c>
      <c r="AD114" s="341">
        <f>SUMIF($B$6:$B113,"l. wys.",AD$6:AD113)</f>
        <v>0</v>
      </c>
      <c r="AE114" s="340">
        <f>SUMIF($B$6:$B113,"l. wys.",AE$6:AE113)</f>
        <v>3</v>
      </c>
      <c r="AF114" s="339">
        <f>SUMIF($B$6:$B113,"l. wys.",AF$6:AF113)</f>
        <v>0</v>
      </c>
      <c r="AG114" s="338">
        <f>SUMIF($B$6:$B113,"l. wys.",AG$6:AG113)</f>
        <v>4</v>
      </c>
      <c r="AH114" s="337">
        <f>SUMIF($B$6:$B113,"l. wys.",AH$6:AH113)</f>
        <v>0</v>
      </c>
      <c r="AI114" s="336">
        <f>SUMIF($B$6:$B113,"l. wys.",AI$6:AI113)</f>
        <v>5</v>
      </c>
      <c r="AJ114" s="335">
        <f>SUMIF($B$6:$B113,"l. wys.",AJ$6:AJ113)</f>
        <v>0</v>
      </c>
      <c r="AK114" s="334">
        <f>SUMIF($B$6:$B113,"l. wys.",AK$6:AK113)</f>
        <v>1</v>
      </c>
      <c r="AL114" s="334">
        <f>SUMIF($B$6:$B113,"l. wys.",AL$6:AL113)</f>
        <v>0</v>
      </c>
      <c r="AM114" s="333">
        <f>SUMIF($B$6:$B113,"l. wys.",AM$6:AM113)</f>
        <v>11</v>
      </c>
      <c r="AN114" s="84" t="str">
        <f>"Σ: "&amp;SUM(C114:AM114)</f>
        <v>Σ: 328</v>
      </c>
      <c r="AQ114" s="402" t="str">
        <f t="shared" si="6"/>
        <v>-</v>
      </c>
    </row>
    <row r="115" spans="1:43" ht="15.6" customHeight="1" thickBot="1" x14ac:dyDescent="0.25">
      <c r="A115" s="85" t="s">
        <v>44</v>
      </c>
      <c r="B115" s="86"/>
      <c r="C115" s="332">
        <f>SUMIF($B$6:$B113,"l. wsiad.",C$6:C113)</f>
        <v>31</v>
      </c>
      <c r="D115" s="331">
        <f>SUMIF($B$6:$B113,"l. wsiad.",D$6:D113)</f>
        <v>5</v>
      </c>
      <c r="E115" s="331">
        <f>SUMIF($B$6:$B113,"l. wsiad.",E$6:E113)</f>
        <v>0</v>
      </c>
      <c r="F115" s="331">
        <f>SUMIF($B$6:$B113,"l. wsiad.",F$6:F113)</f>
        <v>0</v>
      </c>
      <c r="G115" s="331">
        <f>SUMIF($B$6:$B113,"l. wsiad.",G$6:G113)</f>
        <v>3</v>
      </c>
      <c r="H115" s="330">
        <f>SUMIF($B$6:$B113,"l. wsiad.",H$6:H113)</f>
        <v>40</v>
      </c>
      <c r="I115" s="329">
        <f>SUMIF($B$6:$B113,"l. wsiad.",I$6:I113)</f>
        <v>5</v>
      </c>
      <c r="J115" s="328">
        <f>SUMIF($B$6:$B113,"l. wsiad.",J$6:J113)</f>
        <v>47</v>
      </c>
      <c r="K115" s="318">
        <f>SUMIF($B$6:$B113,"l. wsiad.",K$6:K113)</f>
        <v>103</v>
      </c>
      <c r="L115" s="317">
        <f>SUMIF($B$6:$B113,"l. wsiad.",L$6:L113)</f>
        <v>9</v>
      </c>
      <c r="M115" s="317">
        <f>SUMIF($B$6:$B113,"l. wsiad.",M$6:M113)</f>
        <v>18</v>
      </c>
      <c r="N115" s="327">
        <f>SUMIF($B$6:$B113,"l. wsiad.",N$6:N113)</f>
        <v>38</v>
      </c>
      <c r="O115" s="320">
        <f>SUMIF($B$6:$B113,"l. wsiad.",O$6:O113)</f>
        <v>3</v>
      </c>
      <c r="P115" s="317">
        <f>SUMIF($B$6:$B113,"l. wsiad.",P$6:P113)</f>
        <v>1</v>
      </c>
      <c r="Q115" s="317">
        <f>SUMIF($B$6:$B113,"l. wsiad.",Q$6:Q113)</f>
        <v>0</v>
      </c>
      <c r="R115" s="317">
        <f>SUMIF($B$6:$B113,"l. wsiad.",R$6:R113)</f>
        <v>1</v>
      </c>
      <c r="S115" s="318">
        <f>SUMIF($B$6:$B113,"l. wsiad.",S$6:S113)</f>
        <v>12</v>
      </c>
      <c r="T115" s="327">
        <f>SUMIF($B$6:$B113,"l. wsiad.",T$6:T113)</f>
        <v>8</v>
      </c>
      <c r="U115" s="320">
        <f>SUMIF($B$6:$B113,"l. wsiad.",U$6:U113)</f>
        <v>1</v>
      </c>
      <c r="V115" s="317">
        <f>SUMIF($B$6:$B113,"l. wsiad.",V$6:V113)</f>
        <v>2</v>
      </c>
      <c r="W115" s="317">
        <f>SUMIF($B$6:$B113,"l. wsiad.",W$6:W113)</f>
        <v>0</v>
      </c>
      <c r="X115" s="318">
        <f>SUMIF($B$6:$B113,"l. wsiad.",X$6:X113)</f>
        <v>1</v>
      </c>
      <c r="Y115" s="317">
        <f>SUMIF($B$6:$B113,"l. wsiad.",Y$6:Y113)</f>
        <v>0</v>
      </c>
      <c r="Z115" s="327">
        <f>SUMIF($B$6:$B113,"l. wsiad.",Z$6:Z113)</f>
        <v>0</v>
      </c>
      <c r="AA115" s="326">
        <f>SUMIF($B$6:$B113,"l. wsiad.",AA$6:AA113)</f>
        <v>1</v>
      </c>
      <c r="AB115" s="324">
        <f>SUMIF($B$6:$B113,"l. wsiad.",AB$6:AB113)</f>
        <v>0</v>
      </c>
      <c r="AC115" s="325">
        <f>SUMIF($B$6:$B113,"l. wsiad.",AC$6:AC113)</f>
        <v>0</v>
      </c>
      <c r="AD115" s="324">
        <f>SUMIF($B$6:$B113,"l. wsiad.",AD$6:AD113)</f>
        <v>0</v>
      </c>
      <c r="AE115" s="323"/>
      <c r="AF115" s="322"/>
      <c r="AG115" s="321"/>
      <c r="AH115" s="320">
        <f>SUMIF($B$6:$B113,"l. wsiad.",AH$6:AH113)</f>
        <v>0</v>
      </c>
      <c r="AI115" s="319"/>
      <c r="AJ115" s="318">
        <f>SUMIF($B$6:$B113,"l. wsiad.",AJ$6:AJ113)</f>
        <v>0</v>
      </c>
      <c r="AK115" s="317">
        <f>SUMIF($B$6:$B113,"l. wsiad.",AK$6:AK113)</f>
        <v>0</v>
      </c>
      <c r="AL115" s="317">
        <f>SUMIF($B$6:$B113,"l. wsiad.",AL$6:AL113)</f>
        <v>0</v>
      </c>
      <c r="AM115" s="316"/>
      <c r="AN115" s="91" t="str">
        <f>"Σ: "&amp;SUM(C115:AM115)</f>
        <v>Σ: 329</v>
      </c>
      <c r="AQ115" s="402" t="str">
        <f t="shared" si="6"/>
        <v>-</v>
      </c>
    </row>
    <row r="116" spans="1:43" x14ac:dyDescent="0.2">
      <c r="C116" s="206">
        <v>100</v>
      </c>
      <c r="D116" s="206">
        <v>735</v>
      </c>
      <c r="E116" s="206">
        <v>410</v>
      </c>
      <c r="F116" s="206">
        <v>400</v>
      </c>
      <c r="G116" s="206">
        <v>390</v>
      </c>
      <c r="H116" s="206">
        <v>101</v>
      </c>
      <c r="I116" s="206">
        <v>732</v>
      </c>
      <c r="J116" s="206">
        <v>102</v>
      </c>
      <c r="K116" s="206">
        <v>160</v>
      </c>
      <c r="L116" s="206">
        <v>140</v>
      </c>
      <c r="M116" s="206">
        <v>130</v>
      </c>
      <c r="N116" s="206">
        <v>120</v>
      </c>
      <c r="O116" s="206">
        <v>20</v>
      </c>
      <c r="P116" s="206">
        <v>21</v>
      </c>
      <c r="Q116" s="206">
        <v>22</v>
      </c>
      <c r="R116" s="206">
        <v>23</v>
      </c>
      <c r="S116" s="206">
        <v>34</v>
      </c>
      <c r="T116" s="206">
        <v>33</v>
      </c>
      <c r="U116" s="206">
        <v>44</v>
      </c>
      <c r="V116" s="206">
        <v>450</v>
      </c>
      <c r="W116" s="206">
        <v>47</v>
      </c>
      <c r="X116" s="206">
        <v>470</v>
      </c>
      <c r="Y116" s="206">
        <v>45</v>
      </c>
      <c r="Z116" s="206">
        <v>46</v>
      </c>
      <c r="AA116" s="206">
        <v>320</v>
      </c>
      <c r="AB116" s="206">
        <v>105</v>
      </c>
      <c r="AC116" s="206">
        <v>310</v>
      </c>
      <c r="AD116" s="206" t="s">
        <v>58</v>
      </c>
      <c r="AE116" s="206">
        <v>106</v>
      </c>
      <c r="AF116" s="206">
        <v>6</v>
      </c>
      <c r="AG116" s="206">
        <v>24</v>
      </c>
      <c r="AH116" s="206">
        <v>25</v>
      </c>
      <c r="AI116" s="206">
        <v>4</v>
      </c>
      <c r="AJ116" s="206">
        <v>107</v>
      </c>
      <c r="AK116" s="206">
        <v>3</v>
      </c>
      <c r="AL116" s="206">
        <v>733</v>
      </c>
      <c r="AM116" s="206">
        <v>108</v>
      </c>
      <c r="AQ116" s="404">
        <f>SUM(AQ8:AQ115)</f>
        <v>119</v>
      </c>
    </row>
  </sheetData>
  <mergeCells count="18">
    <mergeCell ref="A38:A40"/>
    <mergeCell ref="A8:A10"/>
    <mergeCell ref="A14:A16"/>
    <mergeCell ref="A20:A22"/>
    <mergeCell ref="A26:A28"/>
    <mergeCell ref="A32:A34"/>
    <mergeCell ref="A44:A46"/>
    <mergeCell ref="A50:A52"/>
    <mergeCell ref="A56:A58"/>
    <mergeCell ref="A92:A94"/>
    <mergeCell ref="A98:A100"/>
    <mergeCell ref="A110:A112"/>
    <mergeCell ref="A62:A64"/>
    <mergeCell ref="A68:A70"/>
    <mergeCell ref="A74:A76"/>
    <mergeCell ref="A80:A82"/>
    <mergeCell ref="A86:A88"/>
    <mergeCell ref="A104:A106"/>
  </mergeCells>
  <conditionalFormatting sqref="C62:AM62">
    <cfRule type="cellIs" dxfId="142" priority="18" operator="equal">
      <formula>$AO62</formula>
    </cfRule>
  </conditionalFormatting>
  <conditionalFormatting sqref="C68:AM68">
    <cfRule type="cellIs" dxfId="141" priority="17" operator="equal">
      <formula>$AO68</formula>
    </cfRule>
  </conditionalFormatting>
  <conditionalFormatting sqref="C74:AM74">
    <cfRule type="cellIs" dxfId="140" priority="16" operator="equal">
      <formula>$AO74</formula>
    </cfRule>
  </conditionalFormatting>
  <conditionalFormatting sqref="C80:AM80">
    <cfRule type="cellIs" dxfId="139" priority="15" operator="equal">
      <formula>$AO80</formula>
    </cfRule>
  </conditionalFormatting>
  <conditionalFormatting sqref="C86:AM86">
    <cfRule type="cellIs" dxfId="138" priority="14" operator="equal">
      <formula>$AO86</formula>
    </cfRule>
  </conditionalFormatting>
  <conditionalFormatting sqref="C92:AM92">
    <cfRule type="cellIs" dxfId="137" priority="13" operator="equal">
      <formula>$AO92</formula>
    </cfRule>
  </conditionalFormatting>
  <conditionalFormatting sqref="C98:AM98">
    <cfRule type="cellIs" dxfId="136" priority="12" operator="equal">
      <formula>$AO98</formula>
    </cfRule>
  </conditionalFormatting>
  <conditionalFormatting sqref="C104:AM104">
    <cfRule type="cellIs" dxfId="135" priority="11" operator="equal">
      <formula>$AO104</formula>
    </cfRule>
  </conditionalFormatting>
  <conditionalFormatting sqref="C110:AM110">
    <cfRule type="cellIs" dxfId="134" priority="10" operator="equal">
      <formula>$AO110</formula>
    </cfRule>
  </conditionalFormatting>
  <conditionalFormatting sqref="C38:AM38">
    <cfRule type="cellIs" dxfId="133" priority="9" operator="equal">
      <formula>$AO38</formula>
    </cfRule>
  </conditionalFormatting>
  <conditionalFormatting sqref="C56:AM56">
    <cfRule type="cellIs" dxfId="132" priority="8" operator="equal">
      <formula>$AO56</formula>
    </cfRule>
  </conditionalFormatting>
  <conditionalFormatting sqref="C44:AM44">
    <cfRule type="cellIs" dxfId="131" priority="7" operator="equal">
      <formula>$AO44</formula>
    </cfRule>
  </conditionalFormatting>
  <conditionalFormatting sqref="C14:AM14">
    <cfRule type="cellIs" dxfId="130" priority="6" operator="equal">
      <formula>$AO14</formula>
    </cfRule>
  </conditionalFormatting>
  <conditionalFormatting sqref="C20:AM20">
    <cfRule type="cellIs" dxfId="129" priority="5" operator="equal">
      <formula>$AO20</formula>
    </cfRule>
  </conditionalFormatting>
  <conditionalFormatting sqref="C26:AM26">
    <cfRule type="cellIs" dxfId="128" priority="4" operator="equal">
      <formula>$AO26</formula>
    </cfRule>
  </conditionalFormatting>
  <conditionalFormatting sqref="C32:AM32">
    <cfRule type="cellIs" dxfId="127" priority="3" operator="equal">
      <formula>$AO32</formula>
    </cfRule>
  </conditionalFormatting>
  <conditionalFormatting sqref="C50:AM50">
    <cfRule type="cellIs" dxfId="126" priority="2" operator="equal">
      <formula>$AO50</formula>
    </cfRule>
  </conditionalFormatting>
  <conditionalFormatting sqref="H8:AF8">
    <cfRule type="cellIs" dxfId="125" priority="1" operator="equal">
      <formula>$AO$8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6"/>
  <sheetViews>
    <sheetView zoomScale="110" zoomScaleNormal="110" workbookViewId="0">
      <pane ySplit="5" topLeftCell="A6" activePane="bottomLeft" state="frozen"/>
      <selection activeCell="K22" sqref="K22"/>
      <selection pane="bottomLeft" activeCell="AX18" sqref="AX18"/>
    </sheetView>
  </sheetViews>
  <sheetFormatPr defaultRowHeight="15" x14ac:dyDescent="0.2"/>
  <cols>
    <col min="1" max="1" width="10.7109375" style="1" customWidth="1"/>
    <col min="2" max="2" width="7.7109375" style="1" customWidth="1"/>
    <col min="3" max="43" width="2.7109375" style="1" customWidth="1"/>
    <col min="44" max="44" width="9.140625" style="1"/>
    <col min="45" max="45" width="0" style="1" hidden="1" customWidth="1"/>
    <col min="46" max="46" width="9.140625" style="1"/>
    <col min="47" max="47" width="9.140625" style="405"/>
    <col min="48" max="16384" width="9.140625" style="1"/>
  </cols>
  <sheetData>
    <row r="1" spans="1:47" ht="21.7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5" t="s">
        <v>91</v>
      </c>
      <c r="AC1" s="6"/>
      <c r="AD1" s="6"/>
      <c r="AE1" s="6"/>
      <c r="AF1" s="3"/>
      <c r="AG1" s="3"/>
      <c r="AH1" s="3"/>
      <c r="AI1" s="3"/>
      <c r="AJ1" s="3"/>
      <c r="AK1" s="3"/>
      <c r="AL1" s="3"/>
      <c r="AM1" s="3"/>
      <c r="AN1" s="6"/>
      <c r="AO1" s="6"/>
      <c r="AP1" s="3"/>
      <c r="AQ1" s="3"/>
      <c r="AR1" s="7"/>
      <c r="AU1" s="402"/>
    </row>
    <row r="2" spans="1:47" ht="5.0999999999999996" customHeight="1" thickBot="1" x14ac:dyDescent="0.25">
      <c r="A2" s="8"/>
      <c r="B2" s="9"/>
      <c r="C2" s="9"/>
      <c r="D2" s="9"/>
      <c r="E2" s="9"/>
      <c r="F2" s="9"/>
      <c r="G2" s="9"/>
      <c r="H2" s="9"/>
      <c r="AA2" s="10"/>
      <c r="AB2" s="11"/>
      <c r="AC2" s="12"/>
      <c r="AD2" s="12"/>
      <c r="AE2" s="12"/>
      <c r="AF2" s="9"/>
      <c r="AG2" s="9"/>
      <c r="AM2" s="9"/>
      <c r="AN2" s="12"/>
      <c r="AO2" s="12"/>
      <c r="AP2" s="9"/>
      <c r="AQ2" s="9"/>
      <c r="AR2" s="13"/>
      <c r="AU2" s="402"/>
    </row>
    <row r="3" spans="1:47" ht="21.95" customHeight="1" thickBot="1" x14ac:dyDescent="0.25">
      <c r="A3" s="8" t="s">
        <v>0</v>
      </c>
      <c r="B3" s="14">
        <v>1</v>
      </c>
      <c r="C3" s="12" t="s">
        <v>90</v>
      </c>
      <c r="D3" s="12"/>
      <c r="E3" s="12"/>
      <c r="F3" s="12"/>
      <c r="G3" s="12"/>
      <c r="H3" s="12"/>
      <c r="AA3" s="10"/>
      <c r="AB3" s="15" t="s">
        <v>89</v>
      </c>
      <c r="AC3" s="12"/>
      <c r="AD3" s="12"/>
      <c r="AE3" s="12"/>
      <c r="AF3" s="9"/>
      <c r="AG3" s="9"/>
      <c r="AM3" s="9"/>
      <c r="AN3" s="12"/>
      <c r="AO3" s="12"/>
      <c r="AP3" s="9"/>
      <c r="AQ3" s="9"/>
      <c r="AR3" s="13"/>
      <c r="AU3" s="402"/>
    </row>
    <row r="4" spans="1:47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AA4" s="20"/>
      <c r="AB4" s="21"/>
      <c r="AC4" s="18"/>
      <c r="AD4" s="18"/>
      <c r="AE4" s="18"/>
      <c r="AF4" s="19"/>
      <c r="AG4" s="19"/>
      <c r="AM4" s="19"/>
      <c r="AN4" s="18"/>
      <c r="AO4" s="18"/>
      <c r="AP4" s="19"/>
      <c r="AQ4" s="19"/>
      <c r="AR4" s="22"/>
      <c r="AU4" s="402"/>
    </row>
    <row r="5" spans="1:47" ht="117" customHeight="1" thickBot="1" x14ac:dyDescent="0.25">
      <c r="A5" s="59" t="s">
        <v>39</v>
      </c>
      <c r="B5" s="32" t="s">
        <v>1</v>
      </c>
      <c r="C5" s="33" t="s">
        <v>27</v>
      </c>
      <c r="D5" s="36" t="s">
        <v>29</v>
      </c>
      <c r="E5" s="36" t="s">
        <v>24</v>
      </c>
      <c r="F5" s="312" t="s">
        <v>28</v>
      </c>
      <c r="G5" s="36" t="s">
        <v>88</v>
      </c>
      <c r="H5" s="306" t="s">
        <v>31</v>
      </c>
      <c r="I5" s="33" t="s">
        <v>87</v>
      </c>
      <c r="J5" s="36" t="s">
        <v>86</v>
      </c>
      <c r="K5" s="36" t="s">
        <v>34</v>
      </c>
      <c r="L5" s="36" t="s">
        <v>35</v>
      </c>
      <c r="M5" s="311" t="s">
        <v>85</v>
      </c>
      <c r="N5" s="308" t="s">
        <v>76</v>
      </c>
      <c r="O5" s="308" t="s">
        <v>75</v>
      </c>
      <c r="P5" s="308" t="s">
        <v>79</v>
      </c>
      <c r="Q5" s="308" t="s">
        <v>84</v>
      </c>
      <c r="R5" s="311" t="s">
        <v>83</v>
      </c>
      <c r="S5" s="308" t="s">
        <v>81</v>
      </c>
      <c r="T5" s="311" t="s">
        <v>82</v>
      </c>
      <c r="U5" s="308" t="s">
        <v>81</v>
      </c>
      <c r="V5" s="310" t="s">
        <v>80</v>
      </c>
      <c r="W5" s="308" t="s">
        <v>79</v>
      </c>
      <c r="X5" s="309" t="s">
        <v>78</v>
      </c>
      <c r="Y5" s="308" t="s">
        <v>76</v>
      </c>
      <c r="Z5" s="308" t="s">
        <v>77</v>
      </c>
      <c r="AA5" s="308" t="s">
        <v>76</v>
      </c>
      <c r="AB5" s="308" t="s">
        <v>75</v>
      </c>
      <c r="AC5" s="307" t="s">
        <v>20</v>
      </c>
      <c r="AD5" s="33" t="s">
        <v>36</v>
      </c>
      <c r="AE5" s="36" t="s">
        <v>15</v>
      </c>
      <c r="AF5" s="36" t="s">
        <v>14</v>
      </c>
      <c r="AG5" s="36" t="s">
        <v>13</v>
      </c>
      <c r="AH5" s="37" t="s">
        <v>37</v>
      </c>
      <c r="AI5" s="38" t="s">
        <v>38</v>
      </c>
      <c r="AJ5" s="306" t="s">
        <v>37</v>
      </c>
      <c r="AK5" s="42" t="s">
        <v>11</v>
      </c>
      <c r="AL5" s="162" t="s">
        <v>26</v>
      </c>
      <c r="AM5" s="39" t="s">
        <v>74</v>
      </c>
      <c r="AN5" s="103" t="s">
        <v>73</v>
      </c>
      <c r="AO5" s="39" t="s">
        <v>72</v>
      </c>
      <c r="AP5" s="103" t="s">
        <v>71</v>
      </c>
      <c r="AQ5" s="41" t="s">
        <v>70</v>
      </c>
      <c r="AR5" s="63" t="s">
        <v>40</v>
      </c>
      <c r="AS5" s="23" t="s">
        <v>2</v>
      </c>
      <c r="AU5" s="403" t="s">
        <v>114</v>
      </c>
    </row>
    <row r="6" spans="1:47" ht="15.6" customHeight="1" x14ac:dyDescent="0.2">
      <c r="A6" s="60"/>
      <c r="B6" s="30" t="s">
        <v>3</v>
      </c>
      <c r="C6" s="232"/>
      <c r="D6" s="46" t="s">
        <v>50</v>
      </c>
      <c r="E6" s="46" t="s">
        <v>50</v>
      </c>
      <c r="F6" s="284" t="s">
        <v>50</v>
      </c>
      <c r="G6" s="46" t="s">
        <v>50</v>
      </c>
      <c r="H6" s="277" t="s">
        <v>50</v>
      </c>
      <c r="I6" s="47">
        <v>0</v>
      </c>
      <c r="J6" s="46">
        <v>0</v>
      </c>
      <c r="K6" s="46">
        <v>0</v>
      </c>
      <c r="L6" s="46">
        <v>0</v>
      </c>
      <c r="M6" s="282" t="s">
        <v>50</v>
      </c>
      <c r="N6" s="281" t="s">
        <v>50</v>
      </c>
      <c r="O6" s="281" t="s">
        <v>50</v>
      </c>
      <c r="P6" s="281" t="s">
        <v>50</v>
      </c>
      <c r="Q6" s="281" t="s">
        <v>50</v>
      </c>
      <c r="R6" s="282" t="s">
        <v>50</v>
      </c>
      <c r="S6" s="281" t="s">
        <v>50</v>
      </c>
      <c r="T6" s="282" t="s">
        <v>50</v>
      </c>
      <c r="U6" s="281" t="s">
        <v>50</v>
      </c>
      <c r="V6" s="283" t="s">
        <v>50</v>
      </c>
      <c r="W6" s="281" t="s">
        <v>50</v>
      </c>
      <c r="X6" s="282" t="s">
        <v>50</v>
      </c>
      <c r="Y6" s="281" t="s">
        <v>50</v>
      </c>
      <c r="Z6" s="281" t="s">
        <v>50</v>
      </c>
      <c r="AA6" s="281" t="s">
        <v>50</v>
      </c>
      <c r="AB6" s="281" t="s">
        <v>50</v>
      </c>
      <c r="AC6" s="280" t="s">
        <v>50</v>
      </c>
      <c r="AD6" s="47">
        <v>0</v>
      </c>
      <c r="AE6" s="46">
        <v>0</v>
      </c>
      <c r="AF6" s="46">
        <v>0</v>
      </c>
      <c r="AG6" s="46">
        <v>0</v>
      </c>
      <c r="AH6" s="279" t="s">
        <v>50</v>
      </c>
      <c r="AI6" s="278" t="s">
        <v>50</v>
      </c>
      <c r="AJ6" s="277">
        <v>0</v>
      </c>
      <c r="AK6" s="276">
        <v>0</v>
      </c>
      <c r="AL6" s="176">
        <v>25</v>
      </c>
      <c r="AM6" s="109" t="s">
        <v>50</v>
      </c>
      <c r="AN6" s="108" t="s">
        <v>50</v>
      </c>
      <c r="AO6" s="109" t="s">
        <v>50</v>
      </c>
      <c r="AP6" s="108" t="s">
        <v>50</v>
      </c>
      <c r="AQ6" s="180" t="s">
        <v>50</v>
      </c>
      <c r="AR6" s="64" t="s">
        <v>8</v>
      </c>
      <c r="AS6" s="24"/>
      <c r="AU6" s="402" t="str">
        <f t="shared" ref="AU6:AU69" si="0">IF(AK5&lt;&gt;"x",IF($B5="l. wsiad.",SUM(C5:F5,P6,Q5:V5,AJ6,AK5:AL5),"-"),IF($B5="l. wsiad.",SUM(C5:F5,P6,Q5:V5,AN6,AO5:AP5),"-"))</f>
        <v>-</v>
      </c>
    </row>
    <row r="7" spans="1:47" ht="15.6" customHeight="1" x14ac:dyDescent="0.2">
      <c r="A7" s="61">
        <v>5.25</v>
      </c>
      <c r="B7" s="31" t="s">
        <v>4</v>
      </c>
      <c r="C7" s="48" t="s">
        <v>50</v>
      </c>
      <c r="D7" s="50" t="s">
        <v>50</v>
      </c>
      <c r="E7" s="50" t="s">
        <v>50</v>
      </c>
      <c r="F7" s="275" t="s">
        <v>50</v>
      </c>
      <c r="G7" s="50" t="s">
        <v>50</v>
      </c>
      <c r="H7" s="268">
        <v>0</v>
      </c>
      <c r="I7" s="48">
        <v>0</v>
      </c>
      <c r="J7" s="50">
        <v>5</v>
      </c>
      <c r="K7" s="50">
        <v>3</v>
      </c>
      <c r="L7" s="50">
        <v>1</v>
      </c>
      <c r="M7" s="273" t="s">
        <v>50</v>
      </c>
      <c r="N7" s="272" t="s">
        <v>50</v>
      </c>
      <c r="O7" s="272" t="s">
        <v>50</v>
      </c>
      <c r="P7" s="272" t="s">
        <v>50</v>
      </c>
      <c r="Q7" s="272" t="s">
        <v>50</v>
      </c>
      <c r="R7" s="273" t="s">
        <v>50</v>
      </c>
      <c r="S7" s="272" t="s">
        <v>50</v>
      </c>
      <c r="T7" s="273" t="s">
        <v>50</v>
      </c>
      <c r="U7" s="272" t="s">
        <v>50</v>
      </c>
      <c r="V7" s="274" t="s">
        <v>50</v>
      </c>
      <c r="W7" s="272" t="s">
        <v>50</v>
      </c>
      <c r="X7" s="273" t="s">
        <v>50</v>
      </c>
      <c r="Y7" s="272" t="s">
        <v>50</v>
      </c>
      <c r="Z7" s="272" t="s">
        <v>50</v>
      </c>
      <c r="AA7" s="272" t="s">
        <v>50</v>
      </c>
      <c r="AB7" s="272" t="s">
        <v>50</v>
      </c>
      <c r="AC7" s="271" t="s">
        <v>50</v>
      </c>
      <c r="AD7" s="48">
        <v>7</v>
      </c>
      <c r="AE7" s="50">
        <v>2</v>
      </c>
      <c r="AF7" s="50">
        <v>3</v>
      </c>
      <c r="AG7" s="50">
        <v>0</v>
      </c>
      <c r="AH7" s="270" t="s">
        <v>50</v>
      </c>
      <c r="AI7" s="269"/>
      <c r="AJ7" s="268">
        <v>4</v>
      </c>
      <c r="AK7" s="267">
        <v>0</v>
      </c>
      <c r="AL7" s="237" t="s">
        <v>50</v>
      </c>
      <c r="AM7" s="104" t="s">
        <v>50</v>
      </c>
      <c r="AN7" s="106" t="s">
        <v>50</v>
      </c>
      <c r="AO7" s="104" t="s">
        <v>50</v>
      </c>
      <c r="AP7" s="106" t="s">
        <v>50</v>
      </c>
      <c r="AQ7" s="184"/>
      <c r="AR7" s="65">
        <f>SUM(C7:AQ7)</f>
        <v>25</v>
      </c>
      <c r="AS7" s="25"/>
      <c r="AU7" s="402" t="str">
        <f t="shared" si="0"/>
        <v>-</v>
      </c>
    </row>
    <row r="8" spans="1:47" ht="15.6" customHeight="1" x14ac:dyDescent="0.2">
      <c r="A8" s="400" t="s">
        <v>46</v>
      </c>
      <c r="B8" s="29" t="s">
        <v>5</v>
      </c>
      <c r="C8" s="266" t="str">
        <f>C7</f>
        <v>x</v>
      </c>
      <c r="D8" s="301" t="s">
        <v>50</v>
      </c>
      <c r="E8" s="300" t="s">
        <v>50</v>
      </c>
      <c r="F8" s="266" t="s">
        <v>50</v>
      </c>
      <c r="G8" s="300" t="s">
        <v>50</v>
      </c>
      <c r="H8" s="266">
        <f>H7</f>
        <v>0</v>
      </c>
      <c r="I8" s="266">
        <f>H8-I6+I7</f>
        <v>0</v>
      </c>
      <c r="J8" s="301">
        <f>I8-J6+J7</f>
        <v>5</v>
      </c>
      <c r="K8" s="301">
        <f>J8-K6+K7</f>
        <v>8</v>
      </c>
      <c r="L8" s="300">
        <f>K8-L6+L7</f>
        <v>9</v>
      </c>
      <c r="M8" s="302" t="s">
        <v>50</v>
      </c>
      <c r="N8" s="304" t="s">
        <v>50</v>
      </c>
      <c r="O8" s="304" t="s">
        <v>50</v>
      </c>
      <c r="P8" s="304" t="s">
        <v>50</v>
      </c>
      <c r="Q8" s="303" t="s">
        <v>50</v>
      </c>
      <c r="R8" s="302" t="s">
        <v>50</v>
      </c>
      <c r="S8" s="303" t="s">
        <v>50</v>
      </c>
      <c r="T8" s="302" t="s">
        <v>50</v>
      </c>
      <c r="U8" s="303" t="s">
        <v>50</v>
      </c>
      <c r="V8" s="302" t="s">
        <v>50</v>
      </c>
      <c r="W8" s="302" t="s">
        <v>50</v>
      </c>
      <c r="X8" s="302" t="s">
        <v>50</v>
      </c>
      <c r="Y8" s="304" t="s">
        <v>50</v>
      </c>
      <c r="Z8" s="304" t="s">
        <v>50</v>
      </c>
      <c r="AA8" s="304" t="s">
        <v>50</v>
      </c>
      <c r="AB8" s="303" t="s">
        <v>50</v>
      </c>
      <c r="AC8" s="302" t="s">
        <v>50</v>
      </c>
      <c r="AD8" s="266">
        <f>L8-AD6+AD7</f>
        <v>16</v>
      </c>
      <c r="AE8" s="301">
        <f>AD8-AE6+AE7</f>
        <v>18</v>
      </c>
      <c r="AF8" s="301">
        <f>AE8-AF6+AF7</f>
        <v>21</v>
      </c>
      <c r="AG8" s="300">
        <f>AF8-AG6+AG7</f>
        <v>21</v>
      </c>
      <c r="AH8" s="299" t="s">
        <v>50</v>
      </c>
      <c r="AI8" s="298" t="s">
        <v>50</v>
      </c>
      <c r="AJ8" s="266">
        <f>AG8-AJ6+AJ7</f>
        <v>25</v>
      </c>
      <c r="AK8" s="297">
        <f>AJ8-AK6+AK7</f>
        <v>25</v>
      </c>
      <c r="AL8" s="296">
        <f>AK8-AL6</f>
        <v>0</v>
      </c>
      <c r="AM8" s="141" t="s">
        <v>50</v>
      </c>
      <c r="AN8" s="295" t="s">
        <v>50</v>
      </c>
      <c r="AO8" s="141" t="s">
        <v>50</v>
      </c>
      <c r="AP8" s="294" t="s">
        <v>50</v>
      </c>
      <c r="AQ8" s="294" t="s">
        <v>50</v>
      </c>
      <c r="AR8" s="66"/>
      <c r="AS8" s="26">
        <f>MAX(C8:AQ8)</f>
        <v>25</v>
      </c>
      <c r="AU8" s="402">
        <f t="shared" si="0"/>
        <v>25</v>
      </c>
    </row>
    <row r="9" spans="1:47" ht="15.6" customHeight="1" x14ac:dyDescent="0.2">
      <c r="A9" s="401"/>
      <c r="B9" s="29" t="s">
        <v>6</v>
      </c>
      <c r="C9" s="253"/>
      <c r="D9" s="70"/>
      <c r="E9" s="70"/>
      <c r="F9" s="71" t="s">
        <v>50</v>
      </c>
      <c r="G9" s="70"/>
      <c r="H9" s="254" t="s">
        <v>50</v>
      </c>
      <c r="I9" s="253"/>
      <c r="J9" s="70"/>
      <c r="K9" s="70"/>
      <c r="L9" s="252">
        <v>5.35</v>
      </c>
      <c r="M9" s="250"/>
      <c r="N9" s="248"/>
      <c r="O9" s="248"/>
      <c r="P9" s="248"/>
      <c r="Q9" s="251" t="s">
        <v>50</v>
      </c>
      <c r="R9" s="250"/>
      <c r="S9" s="248"/>
      <c r="T9" s="258" t="s">
        <v>50</v>
      </c>
      <c r="U9" s="248"/>
      <c r="V9" s="289" t="s">
        <v>50</v>
      </c>
      <c r="W9" s="248"/>
      <c r="X9" s="250"/>
      <c r="Y9" s="248"/>
      <c r="Z9" s="251" t="s">
        <v>50</v>
      </c>
      <c r="AA9" s="248"/>
      <c r="AB9" s="248"/>
      <c r="AC9" s="305" t="s">
        <v>50</v>
      </c>
      <c r="AD9" s="253"/>
      <c r="AE9" s="70"/>
      <c r="AF9" s="252">
        <v>5.4</v>
      </c>
      <c r="AG9" s="70"/>
      <c r="AH9" s="94"/>
      <c r="AI9" s="73" t="s">
        <v>50</v>
      </c>
      <c r="AJ9" s="239"/>
      <c r="AK9" s="238"/>
      <c r="AL9" s="287">
        <v>5.46</v>
      </c>
      <c r="AM9" s="113"/>
      <c r="AN9" s="112"/>
      <c r="AO9" s="113"/>
      <c r="AP9" s="112"/>
      <c r="AQ9" s="256" t="s">
        <v>50</v>
      </c>
      <c r="AR9" s="67">
        <v>0.15</v>
      </c>
      <c r="AS9" s="25"/>
      <c r="AU9" s="402" t="str">
        <f t="shared" si="0"/>
        <v>-</v>
      </c>
    </row>
    <row r="10" spans="1:47" ht="15.6" customHeight="1" x14ac:dyDescent="0.2">
      <c r="A10" s="401"/>
      <c r="B10" s="29" t="s">
        <v>7</v>
      </c>
      <c r="C10" s="255" t="s">
        <v>50</v>
      </c>
      <c r="D10" s="70"/>
      <c r="E10" s="70"/>
      <c r="F10" s="71" t="s">
        <v>50</v>
      </c>
      <c r="G10" s="70"/>
      <c r="H10" s="254">
        <v>5.31</v>
      </c>
      <c r="I10" s="253"/>
      <c r="J10" s="70"/>
      <c r="K10" s="70"/>
      <c r="L10" s="252">
        <v>5.35</v>
      </c>
      <c r="M10" s="250"/>
      <c r="N10" s="248"/>
      <c r="O10" s="248"/>
      <c r="P10" s="248"/>
      <c r="Q10" s="251" t="s">
        <v>50</v>
      </c>
      <c r="R10" s="250"/>
      <c r="S10" s="248"/>
      <c r="T10" s="258" t="s">
        <v>50</v>
      </c>
      <c r="U10" s="248"/>
      <c r="V10" s="289" t="s">
        <v>50</v>
      </c>
      <c r="W10" s="248"/>
      <c r="X10" s="250"/>
      <c r="Y10" s="248"/>
      <c r="Z10" s="251" t="s">
        <v>50</v>
      </c>
      <c r="AA10" s="248"/>
      <c r="AB10" s="248"/>
      <c r="AC10" s="305" t="s">
        <v>50</v>
      </c>
      <c r="AD10" s="253"/>
      <c r="AE10" s="70"/>
      <c r="AF10" s="252">
        <v>5.4</v>
      </c>
      <c r="AG10" s="70"/>
      <c r="AH10" s="94"/>
      <c r="AI10" s="95"/>
      <c r="AJ10" s="239"/>
      <c r="AK10" s="238"/>
      <c r="AL10" s="237" t="s">
        <v>50</v>
      </c>
      <c r="AM10" s="113"/>
      <c r="AN10" s="112"/>
      <c r="AO10" s="113"/>
      <c r="AP10" s="112"/>
      <c r="AQ10" s="236"/>
      <c r="AR10" s="66"/>
      <c r="AS10" s="27"/>
      <c r="AU10" s="402" t="str">
        <f t="shared" si="0"/>
        <v>-</v>
      </c>
    </row>
    <row r="11" spans="1:47" ht="15.6" customHeight="1" thickBot="1" x14ac:dyDescent="0.25">
      <c r="A11" s="62">
        <v>198</v>
      </c>
      <c r="B11" s="35" t="s">
        <v>9</v>
      </c>
      <c r="C11" s="235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3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4"/>
      <c r="AN11" s="234"/>
      <c r="AO11" s="234"/>
      <c r="AP11" s="234"/>
      <c r="AQ11" s="233"/>
      <c r="AR11" s="68"/>
      <c r="AS11" s="28"/>
      <c r="AU11" s="402" t="str">
        <f t="shared" si="0"/>
        <v>-</v>
      </c>
    </row>
    <row r="12" spans="1:47" ht="15.6" customHeight="1" x14ac:dyDescent="0.2">
      <c r="A12" s="60"/>
      <c r="B12" s="30" t="s">
        <v>3</v>
      </c>
      <c r="C12" s="232"/>
      <c r="D12" s="46" t="s">
        <v>50</v>
      </c>
      <c r="E12" s="46" t="s">
        <v>50</v>
      </c>
      <c r="F12" s="284" t="s">
        <v>50</v>
      </c>
      <c r="G12" s="46" t="s">
        <v>50</v>
      </c>
      <c r="H12" s="277" t="s">
        <v>50</v>
      </c>
      <c r="I12" s="47" t="s">
        <v>50</v>
      </c>
      <c r="J12" s="46" t="s">
        <v>50</v>
      </c>
      <c r="K12" s="46" t="s">
        <v>50</v>
      </c>
      <c r="L12" s="46" t="s">
        <v>50</v>
      </c>
      <c r="M12" s="282">
        <v>0</v>
      </c>
      <c r="N12" s="281">
        <v>0</v>
      </c>
      <c r="O12" s="281">
        <v>0</v>
      </c>
      <c r="P12" s="281">
        <v>0</v>
      </c>
      <c r="Q12" s="281">
        <v>0</v>
      </c>
      <c r="R12" s="282" t="s">
        <v>50</v>
      </c>
      <c r="S12" s="281" t="s">
        <v>50</v>
      </c>
      <c r="T12" s="282" t="s">
        <v>50</v>
      </c>
      <c r="U12" s="281" t="s">
        <v>50</v>
      </c>
      <c r="V12" s="283" t="s">
        <v>50</v>
      </c>
      <c r="W12" s="281">
        <v>0</v>
      </c>
      <c r="X12" s="282" t="s">
        <v>50</v>
      </c>
      <c r="Y12" s="281" t="s">
        <v>50</v>
      </c>
      <c r="Z12" s="281" t="s">
        <v>50</v>
      </c>
      <c r="AA12" s="281" t="s">
        <v>50</v>
      </c>
      <c r="AB12" s="281" t="s">
        <v>50</v>
      </c>
      <c r="AC12" s="280">
        <v>0</v>
      </c>
      <c r="AD12" s="47">
        <v>0</v>
      </c>
      <c r="AE12" s="46">
        <v>0</v>
      </c>
      <c r="AF12" s="46">
        <v>1</v>
      </c>
      <c r="AG12" s="46">
        <v>0</v>
      </c>
      <c r="AH12" s="279" t="s">
        <v>50</v>
      </c>
      <c r="AI12" s="278" t="s">
        <v>50</v>
      </c>
      <c r="AJ12" s="277">
        <v>3</v>
      </c>
      <c r="AK12" s="276">
        <v>0</v>
      </c>
      <c r="AL12" s="176">
        <v>1</v>
      </c>
      <c r="AM12" s="109" t="s">
        <v>50</v>
      </c>
      <c r="AN12" s="108" t="s">
        <v>50</v>
      </c>
      <c r="AO12" s="109">
        <v>0</v>
      </c>
      <c r="AP12" s="108">
        <v>0</v>
      </c>
      <c r="AQ12" s="180">
        <v>1</v>
      </c>
      <c r="AR12" s="64" t="s">
        <v>8</v>
      </c>
      <c r="AS12" s="24"/>
      <c r="AU12" s="402" t="str">
        <f t="shared" si="0"/>
        <v>-</v>
      </c>
    </row>
    <row r="13" spans="1:47" ht="15.6" customHeight="1" x14ac:dyDescent="0.2">
      <c r="A13" s="61">
        <v>6.05</v>
      </c>
      <c r="B13" s="31" t="s">
        <v>4</v>
      </c>
      <c r="C13" s="48" t="s">
        <v>50</v>
      </c>
      <c r="D13" s="50" t="s">
        <v>50</v>
      </c>
      <c r="E13" s="50" t="s">
        <v>50</v>
      </c>
      <c r="F13" s="275" t="s">
        <v>50</v>
      </c>
      <c r="G13" s="50" t="s">
        <v>50</v>
      </c>
      <c r="H13" s="268">
        <v>0</v>
      </c>
      <c r="I13" s="48" t="s">
        <v>50</v>
      </c>
      <c r="J13" s="50" t="s">
        <v>50</v>
      </c>
      <c r="K13" s="50" t="s">
        <v>50</v>
      </c>
      <c r="L13" s="50" t="s">
        <v>50</v>
      </c>
      <c r="M13" s="273">
        <v>0</v>
      </c>
      <c r="N13" s="272">
        <v>0</v>
      </c>
      <c r="O13" s="272">
        <v>0</v>
      </c>
      <c r="P13" s="272">
        <v>0</v>
      </c>
      <c r="Q13" s="272">
        <v>0</v>
      </c>
      <c r="R13" s="273" t="s">
        <v>50</v>
      </c>
      <c r="S13" s="272" t="s">
        <v>50</v>
      </c>
      <c r="T13" s="273" t="s">
        <v>50</v>
      </c>
      <c r="U13" s="272" t="s">
        <v>50</v>
      </c>
      <c r="V13" s="274" t="s">
        <v>50</v>
      </c>
      <c r="W13" s="272">
        <v>1</v>
      </c>
      <c r="X13" s="273" t="s">
        <v>50</v>
      </c>
      <c r="Y13" s="272" t="s">
        <v>50</v>
      </c>
      <c r="Z13" s="272" t="s">
        <v>50</v>
      </c>
      <c r="AA13" s="272" t="s">
        <v>50</v>
      </c>
      <c r="AB13" s="272" t="s">
        <v>50</v>
      </c>
      <c r="AC13" s="271">
        <v>2</v>
      </c>
      <c r="AD13" s="48">
        <v>1</v>
      </c>
      <c r="AE13" s="50">
        <v>0</v>
      </c>
      <c r="AF13" s="50">
        <v>1</v>
      </c>
      <c r="AG13" s="50">
        <v>0</v>
      </c>
      <c r="AH13" s="270" t="s">
        <v>50</v>
      </c>
      <c r="AI13" s="269"/>
      <c r="AJ13" s="268">
        <v>1</v>
      </c>
      <c r="AK13" s="267">
        <v>0</v>
      </c>
      <c r="AL13" s="237">
        <v>0</v>
      </c>
      <c r="AM13" s="104" t="s">
        <v>50</v>
      </c>
      <c r="AN13" s="106" t="s">
        <v>50</v>
      </c>
      <c r="AO13" s="104">
        <v>0</v>
      </c>
      <c r="AP13" s="106">
        <v>0</v>
      </c>
      <c r="AQ13" s="184"/>
      <c r="AR13" s="65">
        <f>SUM(C13:AQ13)</f>
        <v>6</v>
      </c>
      <c r="AS13" s="25"/>
      <c r="AU13" s="402" t="str">
        <f t="shared" si="0"/>
        <v>-</v>
      </c>
    </row>
    <row r="14" spans="1:47" ht="15.6" customHeight="1" x14ac:dyDescent="0.2">
      <c r="A14" s="400" t="s">
        <v>69</v>
      </c>
      <c r="B14" s="29" t="s">
        <v>5</v>
      </c>
      <c r="C14" s="266" t="str">
        <f>C13</f>
        <v>x</v>
      </c>
      <c r="D14" s="301" t="s">
        <v>50</v>
      </c>
      <c r="E14" s="300" t="s">
        <v>50</v>
      </c>
      <c r="F14" s="266" t="s">
        <v>50</v>
      </c>
      <c r="G14" s="300" t="s">
        <v>50</v>
      </c>
      <c r="H14" s="266">
        <f>H13</f>
        <v>0</v>
      </c>
      <c r="I14" s="266" t="s">
        <v>50</v>
      </c>
      <c r="J14" s="301" t="s">
        <v>50</v>
      </c>
      <c r="K14" s="301" t="s">
        <v>50</v>
      </c>
      <c r="L14" s="300" t="s">
        <v>50</v>
      </c>
      <c r="M14" s="302">
        <f>H14-M12+M13</f>
        <v>0</v>
      </c>
      <c r="N14" s="304">
        <f>M14-N12+N13</f>
        <v>0</v>
      </c>
      <c r="O14" s="304">
        <f>N14-O12+O13</f>
        <v>0</v>
      </c>
      <c r="P14" s="304">
        <f>O14-P12+P13</f>
        <v>0</v>
      </c>
      <c r="Q14" s="303">
        <f>P14-Q12+Q13</f>
        <v>0</v>
      </c>
      <c r="R14" s="302" t="s">
        <v>50</v>
      </c>
      <c r="S14" s="303" t="s">
        <v>50</v>
      </c>
      <c r="T14" s="302" t="s">
        <v>50</v>
      </c>
      <c r="U14" s="303" t="s">
        <v>50</v>
      </c>
      <c r="V14" s="302" t="s">
        <v>50</v>
      </c>
      <c r="W14" s="302">
        <f>Q14-W12+W13</f>
        <v>1</v>
      </c>
      <c r="X14" s="302" t="s">
        <v>50</v>
      </c>
      <c r="Y14" s="304" t="s">
        <v>50</v>
      </c>
      <c r="Z14" s="304" t="s">
        <v>50</v>
      </c>
      <c r="AA14" s="304" t="s">
        <v>50</v>
      </c>
      <c r="AB14" s="303" t="s">
        <v>50</v>
      </c>
      <c r="AC14" s="302">
        <f>W14-AC12+AC13</f>
        <v>3</v>
      </c>
      <c r="AD14" s="266">
        <f>AC14-AD12+AD13</f>
        <v>4</v>
      </c>
      <c r="AE14" s="301">
        <f>AD14-AE12+AE13</f>
        <v>4</v>
      </c>
      <c r="AF14" s="301">
        <f>AE14-AF12+AF13</f>
        <v>4</v>
      </c>
      <c r="AG14" s="300">
        <f>AF14-AG12+AG13</f>
        <v>4</v>
      </c>
      <c r="AH14" s="299" t="s">
        <v>50</v>
      </c>
      <c r="AI14" s="298" t="s">
        <v>50</v>
      </c>
      <c r="AJ14" s="266">
        <f>AG14-AJ12+AJ13</f>
        <v>2</v>
      </c>
      <c r="AK14" s="297">
        <f>AJ14-AK12+AK13</f>
        <v>2</v>
      </c>
      <c r="AL14" s="296">
        <f>AK14-AL12+AL13</f>
        <v>1</v>
      </c>
      <c r="AM14" s="141" t="s">
        <v>50</v>
      </c>
      <c r="AN14" s="295" t="s">
        <v>50</v>
      </c>
      <c r="AO14" s="141">
        <f>AL14-AO12+AO13</f>
        <v>1</v>
      </c>
      <c r="AP14" s="294">
        <f>AO14-AP12+AP13</f>
        <v>1</v>
      </c>
      <c r="AQ14" s="294">
        <f>AP14-AQ12+AQ13</f>
        <v>0</v>
      </c>
      <c r="AR14" s="66"/>
      <c r="AS14" s="26">
        <f>MAX(C14:AQ14)</f>
        <v>4</v>
      </c>
      <c r="AU14" s="402">
        <f t="shared" si="0"/>
        <v>2</v>
      </c>
    </row>
    <row r="15" spans="1:47" ht="15.6" customHeight="1" x14ac:dyDescent="0.2">
      <c r="A15" s="401"/>
      <c r="B15" s="29" t="s">
        <v>6</v>
      </c>
      <c r="C15" s="253"/>
      <c r="D15" s="70"/>
      <c r="E15" s="70"/>
      <c r="F15" s="71" t="s">
        <v>50</v>
      </c>
      <c r="G15" s="70"/>
      <c r="H15" s="254" t="s">
        <v>50</v>
      </c>
      <c r="I15" s="253"/>
      <c r="J15" s="70"/>
      <c r="K15" s="70"/>
      <c r="L15" s="252" t="s">
        <v>50</v>
      </c>
      <c r="M15" s="250"/>
      <c r="N15" s="248"/>
      <c r="O15" s="248"/>
      <c r="P15" s="248"/>
      <c r="Q15" s="251">
        <v>6.13</v>
      </c>
      <c r="R15" s="250"/>
      <c r="S15" s="248"/>
      <c r="T15" s="258" t="s">
        <v>50</v>
      </c>
      <c r="U15" s="248"/>
      <c r="V15" s="289" t="s">
        <v>50</v>
      </c>
      <c r="W15" s="248"/>
      <c r="X15" s="250"/>
      <c r="Y15" s="248"/>
      <c r="Z15" s="251" t="s">
        <v>50</v>
      </c>
      <c r="AA15" s="248"/>
      <c r="AB15" s="248"/>
      <c r="AC15" s="305">
        <v>6.16</v>
      </c>
      <c r="AD15" s="253"/>
      <c r="AE15" s="70"/>
      <c r="AF15" s="252">
        <v>6.21</v>
      </c>
      <c r="AG15" s="70"/>
      <c r="AH15" s="94"/>
      <c r="AI15" s="73" t="s">
        <v>50</v>
      </c>
      <c r="AJ15" s="239"/>
      <c r="AK15" s="238"/>
      <c r="AL15" s="287">
        <v>6.27</v>
      </c>
      <c r="AM15" s="113"/>
      <c r="AN15" s="112"/>
      <c r="AO15" s="113"/>
      <c r="AP15" s="112"/>
      <c r="AQ15" s="256">
        <v>6.35</v>
      </c>
      <c r="AR15" s="67">
        <v>0.28000000000000003</v>
      </c>
      <c r="AS15" s="25"/>
      <c r="AU15" s="402" t="str">
        <f t="shared" si="0"/>
        <v>-</v>
      </c>
    </row>
    <row r="16" spans="1:47" ht="15.6" customHeight="1" x14ac:dyDescent="0.2">
      <c r="A16" s="401"/>
      <c r="B16" s="29" t="s">
        <v>7</v>
      </c>
      <c r="C16" s="255" t="s">
        <v>50</v>
      </c>
      <c r="D16" s="70"/>
      <c r="E16" s="70"/>
      <c r="F16" s="71" t="s">
        <v>50</v>
      </c>
      <c r="G16" s="70"/>
      <c r="H16" s="254">
        <v>6.07</v>
      </c>
      <c r="I16" s="253"/>
      <c r="J16" s="70"/>
      <c r="K16" s="70"/>
      <c r="L16" s="252" t="s">
        <v>50</v>
      </c>
      <c r="M16" s="250"/>
      <c r="N16" s="248"/>
      <c r="O16" s="248"/>
      <c r="P16" s="248"/>
      <c r="Q16" s="251">
        <v>6.13</v>
      </c>
      <c r="R16" s="250"/>
      <c r="S16" s="248"/>
      <c r="T16" s="258" t="s">
        <v>50</v>
      </c>
      <c r="U16" s="248"/>
      <c r="V16" s="289" t="s">
        <v>50</v>
      </c>
      <c r="W16" s="248"/>
      <c r="X16" s="250"/>
      <c r="Y16" s="248"/>
      <c r="Z16" s="251" t="s">
        <v>50</v>
      </c>
      <c r="AA16" s="248"/>
      <c r="AB16" s="248"/>
      <c r="AC16" s="305">
        <v>6.16</v>
      </c>
      <c r="AD16" s="253"/>
      <c r="AE16" s="70"/>
      <c r="AF16" s="252">
        <v>6.21</v>
      </c>
      <c r="AG16" s="70"/>
      <c r="AH16" s="94"/>
      <c r="AI16" s="95"/>
      <c r="AJ16" s="239"/>
      <c r="AK16" s="238"/>
      <c r="AL16" s="287">
        <v>6.27</v>
      </c>
      <c r="AM16" s="113"/>
      <c r="AN16" s="112"/>
      <c r="AO16" s="113"/>
      <c r="AP16" s="112"/>
      <c r="AQ16" s="236"/>
      <c r="AR16" s="66"/>
      <c r="AS16" s="27"/>
      <c r="AU16" s="402" t="str">
        <f t="shared" si="0"/>
        <v>-</v>
      </c>
    </row>
    <row r="17" spans="1:47" ht="15.6" customHeight="1" thickBot="1" x14ac:dyDescent="0.25">
      <c r="A17" s="62">
        <v>198</v>
      </c>
      <c r="B17" s="35" t="s">
        <v>9</v>
      </c>
      <c r="C17" s="235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3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3"/>
      <c r="AR17" s="68"/>
      <c r="AS17" s="28"/>
      <c r="AU17" s="402" t="str">
        <f t="shared" si="0"/>
        <v>-</v>
      </c>
    </row>
    <row r="18" spans="1:47" ht="15.6" customHeight="1" x14ac:dyDescent="0.2">
      <c r="A18" s="60"/>
      <c r="B18" s="30" t="s">
        <v>3</v>
      </c>
      <c r="C18" s="232"/>
      <c r="D18" s="46" t="s">
        <v>50</v>
      </c>
      <c r="E18" s="46" t="s">
        <v>50</v>
      </c>
      <c r="F18" s="284" t="s">
        <v>50</v>
      </c>
      <c r="G18" s="46" t="s">
        <v>50</v>
      </c>
      <c r="H18" s="277" t="s">
        <v>50</v>
      </c>
      <c r="I18" s="47" t="s">
        <v>50</v>
      </c>
      <c r="J18" s="46" t="s">
        <v>50</v>
      </c>
      <c r="K18" s="46" t="s">
        <v>50</v>
      </c>
      <c r="L18" s="46" t="s">
        <v>50</v>
      </c>
      <c r="M18" s="282" t="s">
        <v>50</v>
      </c>
      <c r="N18" s="281" t="s">
        <v>50</v>
      </c>
      <c r="O18" s="281" t="s">
        <v>50</v>
      </c>
      <c r="P18" s="281" t="s">
        <v>50</v>
      </c>
      <c r="Q18" s="281" t="s">
        <v>50</v>
      </c>
      <c r="R18" s="282" t="s">
        <v>50</v>
      </c>
      <c r="S18" s="281" t="s">
        <v>50</v>
      </c>
      <c r="T18" s="282" t="s">
        <v>50</v>
      </c>
      <c r="U18" s="281" t="s">
        <v>50</v>
      </c>
      <c r="V18" s="283" t="s">
        <v>50</v>
      </c>
      <c r="W18" s="281">
        <v>0</v>
      </c>
      <c r="X18" s="282" t="s">
        <v>50</v>
      </c>
      <c r="Y18" s="281" t="s">
        <v>50</v>
      </c>
      <c r="Z18" s="281" t="s">
        <v>50</v>
      </c>
      <c r="AA18" s="281" t="s">
        <v>50</v>
      </c>
      <c r="AB18" s="281" t="s">
        <v>50</v>
      </c>
      <c r="AC18" s="280">
        <v>0</v>
      </c>
      <c r="AD18" s="47">
        <v>0</v>
      </c>
      <c r="AE18" s="46">
        <v>0</v>
      </c>
      <c r="AF18" s="46">
        <v>2</v>
      </c>
      <c r="AG18" s="46">
        <v>0</v>
      </c>
      <c r="AH18" s="279" t="s">
        <v>50</v>
      </c>
      <c r="AI18" s="278" t="s">
        <v>50</v>
      </c>
      <c r="AJ18" s="277">
        <v>2</v>
      </c>
      <c r="AK18" s="276">
        <v>1</v>
      </c>
      <c r="AL18" s="176">
        <v>0</v>
      </c>
      <c r="AM18" s="109" t="s">
        <v>50</v>
      </c>
      <c r="AN18" s="108" t="s">
        <v>50</v>
      </c>
      <c r="AO18" s="109" t="s">
        <v>50</v>
      </c>
      <c r="AP18" s="108" t="s">
        <v>50</v>
      </c>
      <c r="AQ18" s="180" t="s">
        <v>50</v>
      </c>
      <c r="AR18" s="64" t="s">
        <v>8</v>
      </c>
      <c r="AS18" s="24"/>
      <c r="AU18" s="402" t="str">
        <f t="shared" si="0"/>
        <v>-</v>
      </c>
    </row>
    <row r="19" spans="1:47" ht="15.6" customHeight="1" x14ac:dyDescent="0.2">
      <c r="A19" s="61">
        <v>7.13</v>
      </c>
      <c r="B19" s="31" t="s">
        <v>4</v>
      </c>
      <c r="C19" s="48" t="s">
        <v>50</v>
      </c>
      <c r="D19" s="50" t="s">
        <v>50</v>
      </c>
      <c r="E19" s="50" t="s">
        <v>50</v>
      </c>
      <c r="F19" s="275" t="s">
        <v>50</v>
      </c>
      <c r="G19" s="50" t="s">
        <v>50</v>
      </c>
      <c r="H19" s="268" t="s">
        <v>50</v>
      </c>
      <c r="I19" s="48" t="s">
        <v>50</v>
      </c>
      <c r="J19" s="50" t="s">
        <v>50</v>
      </c>
      <c r="K19" s="50" t="s">
        <v>50</v>
      </c>
      <c r="L19" s="50" t="s">
        <v>50</v>
      </c>
      <c r="M19" s="273" t="s">
        <v>50</v>
      </c>
      <c r="N19" s="272" t="s">
        <v>50</v>
      </c>
      <c r="O19" s="272" t="s">
        <v>50</v>
      </c>
      <c r="P19" s="272" t="s">
        <v>50</v>
      </c>
      <c r="Q19" s="272" t="s">
        <v>50</v>
      </c>
      <c r="R19" s="273" t="s">
        <v>50</v>
      </c>
      <c r="S19" s="272" t="s">
        <v>50</v>
      </c>
      <c r="T19" s="273" t="s">
        <v>50</v>
      </c>
      <c r="U19" s="272" t="s">
        <v>50</v>
      </c>
      <c r="V19" s="274">
        <v>1</v>
      </c>
      <c r="W19" s="272">
        <v>0</v>
      </c>
      <c r="X19" s="273" t="s">
        <v>50</v>
      </c>
      <c r="Y19" s="272" t="s">
        <v>50</v>
      </c>
      <c r="Z19" s="272" t="s">
        <v>50</v>
      </c>
      <c r="AA19" s="272" t="s">
        <v>50</v>
      </c>
      <c r="AB19" s="272" t="s">
        <v>50</v>
      </c>
      <c r="AC19" s="271">
        <v>3</v>
      </c>
      <c r="AD19" s="48">
        <v>0</v>
      </c>
      <c r="AE19" s="50">
        <v>1</v>
      </c>
      <c r="AF19" s="50">
        <v>0</v>
      </c>
      <c r="AG19" s="50">
        <v>0</v>
      </c>
      <c r="AH19" s="270" t="s">
        <v>50</v>
      </c>
      <c r="AI19" s="269"/>
      <c r="AJ19" s="268">
        <v>0</v>
      </c>
      <c r="AK19" s="267">
        <v>0</v>
      </c>
      <c r="AL19" s="237" t="s">
        <v>50</v>
      </c>
      <c r="AM19" s="104" t="s">
        <v>50</v>
      </c>
      <c r="AN19" s="106" t="s">
        <v>50</v>
      </c>
      <c r="AO19" s="104" t="s">
        <v>50</v>
      </c>
      <c r="AP19" s="106" t="s">
        <v>50</v>
      </c>
      <c r="AQ19" s="184"/>
      <c r="AR19" s="65">
        <f>SUM(C19:AQ19)</f>
        <v>5</v>
      </c>
      <c r="AS19" s="25"/>
      <c r="AU19" s="402" t="str">
        <f t="shared" si="0"/>
        <v>-</v>
      </c>
    </row>
    <row r="20" spans="1:47" ht="15.6" customHeight="1" x14ac:dyDescent="0.2">
      <c r="A20" s="400" t="s">
        <v>64</v>
      </c>
      <c r="B20" s="29" t="s">
        <v>5</v>
      </c>
      <c r="C20" s="266" t="s">
        <v>50</v>
      </c>
      <c r="D20" s="262" t="s">
        <v>50</v>
      </c>
      <c r="E20" s="261" t="s">
        <v>50</v>
      </c>
      <c r="F20" s="260" t="s">
        <v>50</v>
      </c>
      <c r="G20" s="261" t="s">
        <v>50</v>
      </c>
      <c r="H20" s="260" t="s">
        <v>50</v>
      </c>
      <c r="I20" s="260" t="s">
        <v>50</v>
      </c>
      <c r="J20" s="262" t="s">
        <v>50</v>
      </c>
      <c r="K20" s="262" t="s">
        <v>50</v>
      </c>
      <c r="L20" s="261" t="s">
        <v>50</v>
      </c>
      <c r="M20" s="263" t="s">
        <v>50</v>
      </c>
      <c r="N20" s="265" t="s">
        <v>50</v>
      </c>
      <c r="O20" s="265" t="s">
        <v>50</v>
      </c>
      <c r="P20" s="265" t="s">
        <v>50</v>
      </c>
      <c r="Q20" s="264" t="s">
        <v>50</v>
      </c>
      <c r="R20" s="263" t="s">
        <v>50</v>
      </c>
      <c r="S20" s="264" t="s">
        <v>50</v>
      </c>
      <c r="T20" s="263" t="s">
        <v>50</v>
      </c>
      <c r="U20" s="264" t="s">
        <v>50</v>
      </c>
      <c r="V20" s="263">
        <f>V19</f>
        <v>1</v>
      </c>
      <c r="W20" s="263">
        <f>V20-W18+W19</f>
        <v>1</v>
      </c>
      <c r="X20" s="263" t="s">
        <v>50</v>
      </c>
      <c r="Y20" s="265" t="s">
        <v>50</v>
      </c>
      <c r="Z20" s="265" t="s">
        <v>50</v>
      </c>
      <c r="AA20" s="265" t="s">
        <v>50</v>
      </c>
      <c r="AB20" s="264" t="s">
        <v>50</v>
      </c>
      <c r="AC20" s="263">
        <f>W20-AC18+AC19</f>
        <v>4</v>
      </c>
      <c r="AD20" s="260">
        <f>AC20-AD18+AD19</f>
        <v>4</v>
      </c>
      <c r="AE20" s="262">
        <f>AD20-AE18+AE19</f>
        <v>5</v>
      </c>
      <c r="AF20" s="262">
        <f>AE20-AF18+AF19</f>
        <v>3</v>
      </c>
      <c r="AG20" s="261">
        <f>AF20-AG18+AG19</f>
        <v>3</v>
      </c>
      <c r="AH20" s="136" t="s">
        <v>50</v>
      </c>
      <c r="AI20" s="142" t="s">
        <v>50</v>
      </c>
      <c r="AJ20" s="260">
        <f>AG20-AJ18+AJ19</f>
        <v>1</v>
      </c>
      <c r="AK20" s="138">
        <f>AJ20-AK18+AK19</f>
        <v>0</v>
      </c>
      <c r="AL20" s="259">
        <f>AK20-AL18</f>
        <v>0</v>
      </c>
      <c r="AM20" s="132" t="s">
        <v>50</v>
      </c>
      <c r="AN20" s="133" t="s">
        <v>50</v>
      </c>
      <c r="AO20" s="132" t="s">
        <v>50</v>
      </c>
      <c r="AP20" s="121" t="s">
        <v>50</v>
      </c>
      <c r="AQ20" s="121" t="s">
        <v>50</v>
      </c>
      <c r="AR20" s="66"/>
      <c r="AS20" s="26">
        <f>MAX(C20:AQ20)</f>
        <v>5</v>
      </c>
      <c r="AU20" s="402">
        <f t="shared" si="0"/>
        <v>2</v>
      </c>
    </row>
    <row r="21" spans="1:47" ht="15.6" customHeight="1" x14ac:dyDescent="0.2">
      <c r="A21" s="401"/>
      <c r="B21" s="29" t="s">
        <v>6</v>
      </c>
      <c r="C21" s="253"/>
      <c r="D21" s="70"/>
      <c r="E21" s="70"/>
      <c r="F21" s="71" t="s">
        <v>50</v>
      </c>
      <c r="G21" s="70"/>
      <c r="H21" s="254" t="s">
        <v>50</v>
      </c>
      <c r="I21" s="253"/>
      <c r="J21" s="70"/>
      <c r="K21" s="70"/>
      <c r="L21" s="252" t="s">
        <v>50</v>
      </c>
      <c r="M21" s="250"/>
      <c r="N21" s="248"/>
      <c r="O21" s="248"/>
      <c r="P21" s="248"/>
      <c r="Q21" s="251" t="s">
        <v>50</v>
      </c>
      <c r="R21" s="250"/>
      <c r="S21" s="248"/>
      <c r="T21" s="258" t="s">
        <v>50</v>
      </c>
      <c r="U21" s="248"/>
      <c r="V21" s="289" t="s">
        <v>50</v>
      </c>
      <c r="W21" s="248"/>
      <c r="X21" s="250"/>
      <c r="Y21" s="248"/>
      <c r="Z21" s="251" t="s">
        <v>50</v>
      </c>
      <c r="AA21" s="248"/>
      <c r="AB21" s="248"/>
      <c r="AC21" s="305">
        <v>7.16</v>
      </c>
      <c r="AD21" s="253"/>
      <c r="AE21" s="70"/>
      <c r="AF21" s="252">
        <v>7.2</v>
      </c>
      <c r="AG21" s="70"/>
      <c r="AH21" s="94"/>
      <c r="AI21" s="73" t="s">
        <v>50</v>
      </c>
      <c r="AJ21" s="239"/>
      <c r="AK21" s="238"/>
      <c r="AL21" s="287">
        <v>7.26</v>
      </c>
      <c r="AM21" s="113"/>
      <c r="AN21" s="112"/>
      <c r="AO21" s="113"/>
      <c r="AP21" s="112"/>
      <c r="AQ21" s="256" t="s">
        <v>50</v>
      </c>
      <c r="AR21" s="67">
        <v>0.13</v>
      </c>
      <c r="AS21" s="25"/>
      <c r="AU21" s="402" t="str">
        <f t="shared" si="0"/>
        <v>-</v>
      </c>
    </row>
    <row r="22" spans="1:47" ht="15.6" customHeight="1" x14ac:dyDescent="0.2">
      <c r="A22" s="401"/>
      <c r="B22" s="29" t="s">
        <v>7</v>
      </c>
      <c r="C22" s="255" t="s">
        <v>50</v>
      </c>
      <c r="D22" s="70"/>
      <c r="E22" s="70"/>
      <c r="F22" s="71" t="s">
        <v>50</v>
      </c>
      <c r="G22" s="70"/>
      <c r="H22" s="254" t="s">
        <v>50</v>
      </c>
      <c r="I22" s="253"/>
      <c r="J22" s="70"/>
      <c r="K22" s="70"/>
      <c r="L22" s="252" t="s">
        <v>50</v>
      </c>
      <c r="M22" s="250"/>
      <c r="N22" s="248"/>
      <c r="O22" s="248"/>
      <c r="P22" s="248"/>
      <c r="Q22" s="251" t="s">
        <v>50</v>
      </c>
      <c r="R22" s="250"/>
      <c r="S22" s="248"/>
      <c r="T22" s="258" t="s">
        <v>50</v>
      </c>
      <c r="U22" s="248"/>
      <c r="V22" s="289">
        <v>7.13</v>
      </c>
      <c r="W22" s="248"/>
      <c r="X22" s="250"/>
      <c r="Y22" s="248"/>
      <c r="Z22" s="251" t="s">
        <v>50</v>
      </c>
      <c r="AA22" s="248"/>
      <c r="AB22" s="248"/>
      <c r="AC22" s="305">
        <v>7.16</v>
      </c>
      <c r="AD22" s="253"/>
      <c r="AE22" s="70"/>
      <c r="AF22" s="252">
        <v>7.2</v>
      </c>
      <c r="AG22" s="70"/>
      <c r="AH22" s="94"/>
      <c r="AI22" s="95"/>
      <c r="AJ22" s="239"/>
      <c r="AK22" s="238"/>
      <c r="AL22" s="237" t="s">
        <v>50</v>
      </c>
      <c r="AM22" s="113"/>
      <c r="AN22" s="112"/>
      <c r="AO22" s="113"/>
      <c r="AP22" s="112"/>
      <c r="AQ22" s="236"/>
      <c r="AR22" s="66"/>
      <c r="AS22" s="27"/>
      <c r="AU22" s="402" t="str">
        <f t="shared" si="0"/>
        <v>-</v>
      </c>
    </row>
    <row r="23" spans="1:47" ht="15.6" customHeight="1" thickBot="1" x14ac:dyDescent="0.25">
      <c r="A23" s="62">
        <v>198</v>
      </c>
      <c r="B23" s="35" t="s">
        <v>9</v>
      </c>
      <c r="C23" s="235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3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3"/>
      <c r="AR23" s="68"/>
      <c r="AS23" s="28"/>
      <c r="AU23" s="402" t="str">
        <f t="shared" si="0"/>
        <v>-</v>
      </c>
    </row>
    <row r="24" spans="1:47" ht="15.6" customHeight="1" x14ac:dyDescent="0.2">
      <c r="A24" s="60"/>
      <c r="B24" s="30" t="s">
        <v>3</v>
      </c>
      <c r="C24" s="232"/>
      <c r="D24" s="46" t="s">
        <v>50</v>
      </c>
      <c r="E24" s="46" t="s">
        <v>50</v>
      </c>
      <c r="F24" s="284" t="s">
        <v>50</v>
      </c>
      <c r="G24" s="46">
        <v>0</v>
      </c>
      <c r="H24" s="277">
        <v>0</v>
      </c>
      <c r="I24" s="47">
        <v>0</v>
      </c>
      <c r="J24" s="46">
        <v>1</v>
      </c>
      <c r="K24" s="46">
        <v>0</v>
      </c>
      <c r="L24" s="46">
        <v>0</v>
      </c>
      <c r="M24" s="282" t="s">
        <v>50</v>
      </c>
      <c r="N24" s="281" t="s">
        <v>50</v>
      </c>
      <c r="O24" s="281" t="s">
        <v>50</v>
      </c>
      <c r="P24" s="281" t="s">
        <v>50</v>
      </c>
      <c r="Q24" s="281" t="s">
        <v>50</v>
      </c>
      <c r="R24" s="282" t="s">
        <v>50</v>
      </c>
      <c r="S24" s="281" t="s">
        <v>50</v>
      </c>
      <c r="T24" s="282" t="s">
        <v>50</v>
      </c>
      <c r="U24" s="281" t="s">
        <v>50</v>
      </c>
      <c r="V24" s="283" t="s">
        <v>50</v>
      </c>
      <c r="W24" s="281" t="s">
        <v>50</v>
      </c>
      <c r="X24" s="282" t="s">
        <v>50</v>
      </c>
      <c r="Y24" s="281" t="s">
        <v>50</v>
      </c>
      <c r="Z24" s="281" t="s">
        <v>50</v>
      </c>
      <c r="AA24" s="281" t="s">
        <v>50</v>
      </c>
      <c r="AB24" s="281" t="s">
        <v>50</v>
      </c>
      <c r="AC24" s="280" t="s">
        <v>50</v>
      </c>
      <c r="AD24" s="47">
        <v>2</v>
      </c>
      <c r="AE24" s="46">
        <v>2</v>
      </c>
      <c r="AF24" s="46">
        <v>0</v>
      </c>
      <c r="AG24" s="46">
        <v>0</v>
      </c>
      <c r="AH24" s="279">
        <v>0</v>
      </c>
      <c r="AI24" s="278">
        <v>2</v>
      </c>
      <c r="AJ24" s="277" t="s">
        <v>50</v>
      </c>
      <c r="AK24" s="276" t="s">
        <v>50</v>
      </c>
      <c r="AL24" s="176" t="s">
        <v>50</v>
      </c>
      <c r="AM24" s="109" t="s">
        <v>50</v>
      </c>
      <c r="AN24" s="108" t="s">
        <v>50</v>
      </c>
      <c r="AO24" s="109" t="s">
        <v>50</v>
      </c>
      <c r="AP24" s="108" t="s">
        <v>50</v>
      </c>
      <c r="AQ24" s="180" t="s">
        <v>50</v>
      </c>
      <c r="AR24" s="64" t="s">
        <v>8</v>
      </c>
      <c r="AS24" s="24"/>
      <c r="AU24" s="402" t="str">
        <f t="shared" si="0"/>
        <v>-</v>
      </c>
    </row>
    <row r="25" spans="1:47" ht="15.6" customHeight="1" x14ac:dyDescent="0.2">
      <c r="A25" s="61">
        <v>7.49</v>
      </c>
      <c r="B25" s="31" t="s">
        <v>4</v>
      </c>
      <c r="C25" s="48" t="s">
        <v>50</v>
      </c>
      <c r="D25" s="50" t="s">
        <v>50</v>
      </c>
      <c r="E25" s="50" t="s">
        <v>50</v>
      </c>
      <c r="F25" s="275">
        <v>2</v>
      </c>
      <c r="G25" s="50">
        <v>0</v>
      </c>
      <c r="H25" s="268">
        <v>0</v>
      </c>
      <c r="I25" s="48">
        <v>2</v>
      </c>
      <c r="J25" s="50">
        <v>1</v>
      </c>
      <c r="K25" s="50">
        <v>2</v>
      </c>
      <c r="L25" s="50">
        <v>0</v>
      </c>
      <c r="M25" s="273" t="s">
        <v>50</v>
      </c>
      <c r="N25" s="272" t="s">
        <v>50</v>
      </c>
      <c r="O25" s="272" t="s">
        <v>50</v>
      </c>
      <c r="P25" s="272" t="s">
        <v>50</v>
      </c>
      <c r="Q25" s="272" t="s">
        <v>50</v>
      </c>
      <c r="R25" s="273" t="s">
        <v>50</v>
      </c>
      <c r="S25" s="272" t="s">
        <v>50</v>
      </c>
      <c r="T25" s="273" t="s">
        <v>50</v>
      </c>
      <c r="U25" s="272" t="s">
        <v>50</v>
      </c>
      <c r="V25" s="274" t="s">
        <v>50</v>
      </c>
      <c r="W25" s="272" t="s">
        <v>50</v>
      </c>
      <c r="X25" s="273" t="s">
        <v>50</v>
      </c>
      <c r="Y25" s="272" t="s">
        <v>50</v>
      </c>
      <c r="Z25" s="272" t="s">
        <v>50</v>
      </c>
      <c r="AA25" s="272" t="s">
        <v>50</v>
      </c>
      <c r="AB25" s="272" t="s">
        <v>50</v>
      </c>
      <c r="AC25" s="271" t="s">
        <v>50</v>
      </c>
      <c r="AD25" s="48">
        <v>0</v>
      </c>
      <c r="AE25" s="50">
        <v>0</v>
      </c>
      <c r="AF25" s="50">
        <v>0</v>
      </c>
      <c r="AG25" s="50">
        <v>0</v>
      </c>
      <c r="AH25" s="270">
        <v>0</v>
      </c>
      <c r="AI25" s="269"/>
      <c r="AJ25" s="268" t="s">
        <v>50</v>
      </c>
      <c r="AK25" s="267" t="s">
        <v>50</v>
      </c>
      <c r="AL25" s="237" t="s">
        <v>50</v>
      </c>
      <c r="AM25" s="104" t="s">
        <v>50</v>
      </c>
      <c r="AN25" s="106" t="s">
        <v>50</v>
      </c>
      <c r="AO25" s="104" t="s">
        <v>50</v>
      </c>
      <c r="AP25" s="106" t="s">
        <v>50</v>
      </c>
      <c r="AQ25" s="184"/>
      <c r="AR25" s="65">
        <f>SUM(C25:AQ25)</f>
        <v>7</v>
      </c>
      <c r="AS25" s="25"/>
      <c r="AU25" s="402" t="str">
        <f t="shared" si="0"/>
        <v>-</v>
      </c>
    </row>
    <row r="26" spans="1:47" ht="15.6" customHeight="1" x14ac:dyDescent="0.2">
      <c r="A26" s="400" t="s">
        <v>68</v>
      </c>
      <c r="B26" s="29" t="s">
        <v>5</v>
      </c>
      <c r="C26" s="266" t="str">
        <f>C25</f>
        <v>x</v>
      </c>
      <c r="D26" s="262" t="s">
        <v>50</v>
      </c>
      <c r="E26" s="261" t="s">
        <v>50</v>
      </c>
      <c r="F26" s="260">
        <f>F25</f>
        <v>2</v>
      </c>
      <c r="G26" s="261">
        <f t="shared" ref="G26:L26" si="1">F26-G24+G25</f>
        <v>2</v>
      </c>
      <c r="H26" s="260">
        <f t="shared" si="1"/>
        <v>2</v>
      </c>
      <c r="I26" s="260">
        <f t="shared" si="1"/>
        <v>4</v>
      </c>
      <c r="J26" s="262">
        <f t="shared" si="1"/>
        <v>4</v>
      </c>
      <c r="K26" s="262">
        <f t="shared" si="1"/>
        <v>6</v>
      </c>
      <c r="L26" s="261">
        <f t="shared" si="1"/>
        <v>6</v>
      </c>
      <c r="M26" s="263" t="s">
        <v>50</v>
      </c>
      <c r="N26" s="265" t="s">
        <v>50</v>
      </c>
      <c r="O26" s="265" t="s">
        <v>50</v>
      </c>
      <c r="P26" s="265" t="s">
        <v>50</v>
      </c>
      <c r="Q26" s="264" t="s">
        <v>50</v>
      </c>
      <c r="R26" s="263" t="s">
        <v>50</v>
      </c>
      <c r="S26" s="264" t="s">
        <v>50</v>
      </c>
      <c r="T26" s="263" t="s">
        <v>50</v>
      </c>
      <c r="U26" s="264" t="s">
        <v>50</v>
      </c>
      <c r="V26" s="263" t="s">
        <v>50</v>
      </c>
      <c r="W26" s="263" t="s">
        <v>50</v>
      </c>
      <c r="X26" s="263" t="s">
        <v>50</v>
      </c>
      <c r="Y26" s="265" t="s">
        <v>50</v>
      </c>
      <c r="Z26" s="265" t="s">
        <v>50</v>
      </c>
      <c r="AA26" s="265" t="s">
        <v>50</v>
      </c>
      <c r="AB26" s="264" t="s">
        <v>50</v>
      </c>
      <c r="AC26" s="263" t="s">
        <v>50</v>
      </c>
      <c r="AD26" s="260">
        <f>L26-AD24+AD25</f>
        <v>4</v>
      </c>
      <c r="AE26" s="262">
        <f>AD26-AE24+AE25</f>
        <v>2</v>
      </c>
      <c r="AF26" s="262">
        <f>AE26-AF24+AF25</f>
        <v>2</v>
      </c>
      <c r="AG26" s="261">
        <f>AF26-AG24+AG25</f>
        <v>2</v>
      </c>
      <c r="AH26" s="136">
        <f>AG26-AH24+AH25</f>
        <v>2</v>
      </c>
      <c r="AI26" s="142">
        <f>AH26-AI24+AI25</f>
        <v>0</v>
      </c>
      <c r="AJ26" s="260" t="s">
        <v>50</v>
      </c>
      <c r="AK26" s="138" t="s">
        <v>50</v>
      </c>
      <c r="AL26" s="259" t="s">
        <v>50</v>
      </c>
      <c r="AM26" s="132" t="s">
        <v>50</v>
      </c>
      <c r="AN26" s="133" t="s">
        <v>50</v>
      </c>
      <c r="AO26" s="132" t="s">
        <v>50</v>
      </c>
      <c r="AP26" s="121" t="s">
        <v>50</v>
      </c>
      <c r="AQ26" s="121" t="s">
        <v>50</v>
      </c>
      <c r="AR26" s="66"/>
      <c r="AS26" s="26">
        <f>MAX(C26:AQ26)</f>
        <v>6</v>
      </c>
      <c r="AU26" s="402">
        <f t="shared" si="0"/>
        <v>2</v>
      </c>
    </row>
    <row r="27" spans="1:47" ht="15.6" customHeight="1" x14ac:dyDescent="0.2">
      <c r="A27" s="401"/>
      <c r="B27" s="29" t="s">
        <v>6</v>
      </c>
      <c r="C27" s="253"/>
      <c r="D27" s="70"/>
      <c r="E27" s="70"/>
      <c r="F27" s="71" t="s">
        <v>50</v>
      </c>
      <c r="G27" s="70"/>
      <c r="H27" s="254">
        <v>7.55</v>
      </c>
      <c r="I27" s="253"/>
      <c r="J27" s="70"/>
      <c r="K27" s="70"/>
      <c r="L27" s="252">
        <v>7.59</v>
      </c>
      <c r="M27" s="250"/>
      <c r="N27" s="248"/>
      <c r="O27" s="248"/>
      <c r="P27" s="248"/>
      <c r="Q27" s="251" t="s">
        <v>50</v>
      </c>
      <c r="R27" s="250"/>
      <c r="S27" s="248"/>
      <c r="T27" s="258" t="s">
        <v>50</v>
      </c>
      <c r="U27" s="248"/>
      <c r="V27" s="289" t="s">
        <v>50</v>
      </c>
      <c r="W27" s="248"/>
      <c r="X27" s="250"/>
      <c r="Y27" s="248"/>
      <c r="Z27" s="251" t="s">
        <v>50</v>
      </c>
      <c r="AA27" s="248"/>
      <c r="AB27" s="248"/>
      <c r="AC27" s="305" t="s">
        <v>50</v>
      </c>
      <c r="AD27" s="253"/>
      <c r="AE27" s="70"/>
      <c r="AF27" s="252">
        <v>8.0299999999999994</v>
      </c>
      <c r="AG27" s="70"/>
      <c r="AH27" s="94"/>
      <c r="AI27" s="73">
        <v>8.06</v>
      </c>
      <c r="AJ27" s="239"/>
      <c r="AK27" s="238"/>
      <c r="AL27" s="287" t="s">
        <v>50</v>
      </c>
      <c r="AM27" s="113"/>
      <c r="AN27" s="112"/>
      <c r="AO27" s="113"/>
      <c r="AP27" s="112"/>
      <c r="AQ27" s="256" t="s">
        <v>50</v>
      </c>
      <c r="AR27" s="67">
        <v>0.16</v>
      </c>
      <c r="AS27" s="25"/>
      <c r="AU27" s="402" t="str">
        <f t="shared" si="0"/>
        <v>-</v>
      </c>
    </row>
    <row r="28" spans="1:47" ht="15.6" customHeight="1" x14ac:dyDescent="0.2">
      <c r="A28" s="401"/>
      <c r="B28" s="29" t="s">
        <v>7</v>
      </c>
      <c r="C28" s="255" t="s">
        <v>50</v>
      </c>
      <c r="D28" s="70"/>
      <c r="E28" s="70"/>
      <c r="F28" s="71">
        <v>7.5</v>
      </c>
      <c r="G28" s="70"/>
      <c r="H28" s="254">
        <v>7.55</v>
      </c>
      <c r="I28" s="253"/>
      <c r="J28" s="70"/>
      <c r="K28" s="70"/>
      <c r="L28" s="252">
        <v>7.59</v>
      </c>
      <c r="M28" s="250"/>
      <c r="N28" s="248"/>
      <c r="O28" s="248"/>
      <c r="P28" s="248"/>
      <c r="Q28" s="251" t="s">
        <v>50</v>
      </c>
      <c r="R28" s="250"/>
      <c r="S28" s="248"/>
      <c r="T28" s="258" t="s">
        <v>50</v>
      </c>
      <c r="U28" s="248"/>
      <c r="V28" s="289" t="s">
        <v>50</v>
      </c>
      <c r="W28" s="248"/>
      <c r="X28" s="250"/>
      <c r="Y28" s="248"/>
      <c r="Z28" s="251" t="s">
        <v>50</v>
      </c>
      <c r="AA28" s="248"/>
      <c r="AB28" s="248"/>
      <c r="AC28" s="305" t="s">
        <v>50</v>
      </c>
      <c r="AD28" s="253"/>
      <c r="AE28" s="70"/>
      <c r="AF28" s="252">
        <v>8.0299999999999994</v>
      </c>
      <c r="AG28" s="70"/>
      <c r="AH28" s="94"/>
      <c r="AI28" s="95"/>
      <c r="AJ28" s="239"/>
      <c r="AK28" s="238"/>
      <c r="AL28" s="237" t="s">
        <v>50</v>
      </c>
      <c r="AM28" s="113"/>
      <c r="AN28" s="112"/>
      <c r="AO28" s="113"/>
      <c r="AP28" s="112"/>
      <c r="AQ28" s="236"/>
      <c r="AR28" s="66"/>
      <c r="AS28" s="27"/>
      <c r="AU28" s="402" t="str">
        <f t="shared" si="0"/>
        <v>-</v>
      </c>
    </row>
    <row r="29" spans="1:47" ht="15.6" customHeight="1" thickBot="1" x14ac:dyDescent="0.25">
      <c r="A29" s="62">
        <v>198</v>
      </c>
      <c r="B29" s="35" t="s">
        <v>9</v>
      </c>
      <c r="C29" s="235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3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3"/>
      <c r="AR29" s="68"/>
      <c r="AS29" s="28"/>
      <c r="AU29" s="402" t="str">
        <f t="shared" si="0"/>
        <v>-</v>
      </c>
    </row>
    <row r="30" spans="1:47" ht="15.6" customHeight="1" x14ac:dyDescent="0.2">
      <c r="A30" s="60"/>
      <c r="B30" s="30" t="s">
        <v>3</v>
      </c>
      <c r="C30" s="232"/>
      <c r="D30" s="46" t="s">
        <v>50</v>
      </c>
      <c r="E30" s="46" t="s">
        <v>50</v>
      </c>
      <c r="F30" s="284" t="s">
        <v>50</v>
      </c>
      <c r="G30" s="46" t="s">
        <v>50</v>
      </c>
      <c r="H30" s="277" t="s">
        <v>50</v>
      </c>
      <c r="I30" s="47" t="s">
        <v>50</v>
      </c>
      <c r="J30" s="46" t="s">
        <v>50</v>
      </c>
      <c r="K30" s="46" t="s">
        <v>50</v>
      </c>
      <c r="L30" s="46" t="s">
        <v>50</v>
      </c>
      <c r="M30" s="282" t="s">
        <v>50</v>
      </c>
      <c r="N30" s="281" t="s">
        <v>50</v>
      </c>
      <c r="O30" s="281" t="s">
        <v>50</v>
      </c>
      <c r="P30" s="281" t="s">
        <v>50</v>
      </c>
      <c r="Q30" s="281" t="s">
        <v>50</v>
      </c>
      <c r="R30" s="282" t="s">
        <v>50</v>
      </c>
      <c r="S30" s="281" t="s">
        <v>50</v>
      </c>
      <c r="T30" s="282" t="s">
        <v>50</v>
      </c>
      <c r="U30" s="281">
        <v>0</v>
      </c>
      <c r="V30" s="283">
        <v>0</v>
      </c>
      <c r="W30" s="281">
        <v>1</v>
      </c>
      <c r="X30" s="282">
        <v>0</v>
      </c>
      <c r="Y30" s="281">
        <v>0</v>
      </c>
      <c r="Z30" s="281">
        <v>0</v>
      </c>
      <c r="AA30" s="281">
        <v>0</v>
      </c>
      <c r="AB30" s="281">
        <v>0</v>
      </c>
      <c r="AC30" s="280">
        <v>3</v>
      </c>
      <c r="AD30" s="47">
        <v>3</v>
      </c>
      <c r="AE30" s="46">
        <v>4</v>
      </c>
      <c r="AF30" s="46">
        <v>2</v>
      </c>
      <c r="AG30" s="46">
        <v>0</v>
      </c>
      <c r="AH30" s="279">
        <v>1</v>
      </c>
      <c r="AI30" s="278">
        <v>1</v>
      </c>
      <c r="AJ30" s="277" t="s">
        <v>50</v>
      </c>
      <c r="AK30" s="276" t="s">
        <v>50</v>
      </c>
      <c r="AL30" s="176" t="s">
        <v>50</v>
      </c>
      <c r="AM30" s="109" t="s">
        <v>50</v>
      </c>
      <c r="AN30" s="108" t="s">
        <v>50</v>
      </c>
      <c r="AO30" s="109" t="s">
        <v>50</v>
      </c>
      <c r="AP30" s="108" t="s">
        <v>50</v>
      </c>
      <c r="AQ30" s="180" t="s">
        <v>50</v>
      </c>
      <c r="AR30" s="64" t="s">
        <v>8</v>
      </c>
      <c r="AS30" s="24"/>
      <c r="AU30" s="402" t="str">
        <f t="shared" si="0"/>
        <v>-</v>
      </c>
    </row>
    <row r="31" spans="1:47" ht="15.6" customHeight="1" x14ac:dyDescent="0.2">
      <c r="A31" s="61">
        <v>8.33</v>
      </c>
      <c r="B31" s="31" t="s">
        <v>4</v>
      </c>
      <c r="C31" s="48" t="s">
        <v>50</v>
      </c>
      <c r="D31" s="50" t="s">
        <v>50</v>
      </c>
      <c r="E31" s="50" t="s">
        <v>50</v>
      </c>
      <c r="F31" s="275" t="s">
        <v>50</v>
      </c>
      <c r="G31" s="50" t="s">
        <v>50</v>
      </c>
      <c r="H31" s="268" t="s">
        <v>50</v>
      </c>
      <c r="I31" s="48" t="s">
        <v>50</v>
      </c>
      <c r="J31" s="50" t="s">
        <v>50</v>
      </c>
      <c r="K31" s="50" t="s">
        <v>50</v>
      </c>
      <c r="L31" s="50" t="s">
        <v>50</v>
      </c>
      <c r="M31" s="273" t="s">
        <v>50</v>
      </c>
      <c r="N31" s="272" t="s">
        <v>50</v>
      </c>
      <c r="O31" s="272" t="s">
        <v>50</v>
      </c>
      <c r="P31" s="272" t="s">
        <v>50</v>
      </c>
      <c r="Q31" s="272" t="s">
        <v>50</v>
      </c>
      <c r="R31" s="273" t="s">
        <v>50</v>
      </c>
      <c r="S31" s="272" t="s">
        <v>50</v>
      </c>
      <c r="T31" s="273">
        <v>3</v>
      </c>
      <c r="U31" s="272">
        <v>3</v>
      </c>
      <c r="V31" s="274">
        <v>0</v>
      </c>
      <c r="W31" s="272">
        <v>1</v>
      </c>
      <c r="X31" s="273">
        <v>0</v>
      </c>
      <c r="Y31" s="272">
        <v>0</v>
      </c>
      <c r="Z31" s="272">
        <v>0</v>
      </c>
      <c r="AA31" s="272">
        <v>2</v>
      </c>
      <c r="AB31" s="272">
        <v>1</v>
      </c>
      <c r="AC31" s="271">
        <v>3</v>
      </c>
      <c r="AD31" s="48">
        <v>2</v>
      </c>
      <c r="AE31" s="50">
        <v>0</v>
      </c>
      <c r="AF31" s="50">
        <v>0</v>
      </c>
      <c r="AG31" s="50">
        <v>0</v>
      </c>
      <c r="AH31" s="270">
        <v>0</v>
      </c>
      <c r="AI31" s="269"/>
      <c r="AJ31" s="268" t="s">
        <v>50</v>
      </c>
      <c r="AK31" s="267" t="s">
        <v>50</v>
      </c>
      <c r="AL31" s="237" t="s">
        <v>50</v>
      </c>
      <c r="AM31" s="104" t="s">
        <v>50</v>
      </c>
      <c r="AN31" s="106" t="s">
        <v>50</v>
      </c>
      <c r="AO31" s="104" t="s">
        <v>50</v>
      </c>
      <c r="AP31" s="106" t="s">
        <v>50</v>
      </c>
      <c r="AQ31" s="184"/>
      <c r="AR31" s="65">
        <f>SUM(C31:AQ31)</f>
        <v>15</v>
      </c>
      <c r="AS31" s="25"/>
      <c r="AU31" s="402" t="str">
        <f t="shared" si="0"/>
        <v>-</v>
      </c>
    </row>
    <row r="32" spans="1:47" ht="15.6" customHeight="1" x14ac:dyDescent="0.2">
      <c r="A32" s="400" t="s">
        <v>61</v>
      </c>
      <c r="B32" s="29" t="s">
        <v>5</v>
      </c>
      <c r="C32" s="266" t="s">
        <v>50</v>
      </c>
      <c r="D32" s="262" t="s">
        <v>50</v>
      </c>
      <c r="E32" s="261" t="s">
        <v>50</v>
      </c>
      <c r="F32" s="260" t="s">
        <v>50</v>
      </c>
      <c r="G32" s="261" t="s">
        <v>50</v>
      </c>
      <c r="H32" s="260" t="s">
        <v>50</v>
      </c>
      <c r="I32" s="260" t="s">
        <v>50</v>
      </c>
      <c r="J32" s="262" t="s">
        <v>50</v>
      </c>
      <c r="K32" s="262" t="s">
        <v>50</v>
      </c>
      <c r="L32" s="261" t="s">
        <v>50</v>
      </c>
      <c r="M32" s="263" t="s">
        <v>50</v>
      </c>
      <c r="N32" s="265" t="s">
        <v>50</v>
      </c>
      <c r="O32" s="265" t="s">
        <v>50</v>
      </c>
      <c r="P32" s="265" t="s">
        <v>50</v>
      </c>
      <c r="Q32" s="264" t="s">
        <v>50</v>
      </c>
      <c r="R32" s="263" t="s">
        <v>50</v>
      </c>
      <c r="S32" s="264" t="s">
        <v>50</v>
      </c>
      <c r="T32" s="263">
        <f>T31</f>
        <v>3</v>
      </c>
      <c r="U32" s="264">
        <f t="shared" ref="U32:AI32" si="2">T32-U30+U31</f>
        <v>6</v>
      </c>
      <c r="V32" s="263">
        <f t="shared" si="2"/>
        <v>6</v>
      </c>
      <c r="W32" s="263">
        <f t="shared" si="2"/>
        <v>6</v>
      </c>
      <c r="X32" s="263">
        <f t="shared" si="2"/>
        <v>6</v>
      </c>
      <c r="Y32" s="265">
        <f t="shared" si="2"/>
        <v>6</v>
      </c>
      <c r="Z32" s="265">
        <f t="shared" si="2"/>
        <v>6</v>
      </c>
      <c r="AA32" s="265">
        <f t="shared" si="2"/>
        <v>8</v>
      </c>
      <c r="AB32" s="264">
        <f t="shared" si="2"/>
        <v>9</v>
      </c>
      <c r="AC32" s="263">
        <f t="shared" si="2"/>
        <v>9</v>
      </c>
      <c r="AD32" s="260">
        <f t="shared" si="2"/>
        <v>8</v>
      </c>
      <c r="AE32" s="262">
        <f t="shared" si="2"/>
        <v>4</v>
      </c>
      <c r="AF32" s="262">
        <f t="shared" si="2"/>
        <v>2</v>
      </c>
      <c r="AG32" s="261">
        <f t="shared" si="2"/>
        <v>2</v>
      </c>
      <c r="AH32" s="136">
        <f t="shared" si="2"/>
        <v>1</v>
      </c>
      <c r="AI32" s="142">
        <f t="shared" si="2"/>
        <v>0</v>
      </c>
      <c r="AJ32" s="260" t="s">
        <v>50</v>
      </c>
      <c r="AK32" s="138" t="s">
        <v>50</v>
      </c>
      <c r="AL32" s="259" t="s">
        <v>50</v>
      </c>
      <c r="AM32" s="132" t="s">
        <v>50</v>
      </c>
      <c r="AN32" s="133" t="s">
        <v>50</v>
      </c>
      <c r="AO32" s="132" t="s">
        <v>50</v>
      </c>
      <c r="AP32" s="121" t="s">
        <v>50</v>
      </c>
      <c r="AQ32" s="121" t="s">
        <v>50</v>
      </c>
      <c r="AR32" s="66"/>
      <c r="AS32" s="26">
        <f>MAX(C32:AQ32)</f>
        <v>9</v>
      </c>
      <c r="AU32" s="402">
        <f t="shared" si="0"/>
        <v>6</v>
      </c>
    </row>
    <row r="33" spans="1:47" ht="15.6" customHeight="1" x14ac:dyDescent="0.2">
      <c r="A33" s="401"/>
      <c r="B33" s="29" t="s">
        <v>6</v>
      </c>
      <c r="C33" s="253"/>
      <c r="D33" s="70"/>
      <c r="E33" s="70"/>
      <c r="F33" s="71" t="s">
        <v>50</v>
      </c>
      <c r="G33" s="70"/>
      <c r="H33" s="254" t="s">
        <v>50</v>
      </c>
      <c r="I33" s="253"/>
      <c r="J33" s="70"/>
      <c r="K33" s="70"/>
      <c r="L33" s="252" t="s">
        <v>50</v>
      </c>
      <c r="M33" s="250"/>
      <c r="N33" s="248"/>
      <c r="O33" s="248"/>
      <c r="P33" s="248"/>
      <c r="Q33" s="251" t="s">
        <v>50</v>
      </c>
      <c r="R33" s="250"/>
      <c r="S33" s="248"/>
      <c r="T33" s="258" t="s">
        <v>50</v>
      </c>
      <c r="U33" s="248"/>
      <c r="V33" s="289">
        <v>8.35</v>
      </c>
      <c r="W33" s="248"/>
      <c r="X33" s="250"/>
      <c r="Y33" s="248"/>
      <c r="Z33" s="251">
        <v>8.36</v>
      </c>
      <c r="AA33" s="248"/>
      <c r="AB33" s="248"/>
      <c r="AC33" s="305">
        <v>8.43</v>
      </c>
      <c r="AD33" s="253"/>
      <c r="AE33" s="70"/>
      <c r="AF33" s="252">
        <v>8.4700000000000006</v>
      </c>
      <c r="AG33" s="70"/>
      <c r="AH33" s="94"/>
      <c r="AI33" s="73">
        <v>8.5299999999999994</v>
      </c>
      <c r="AJ33" s="239"/>
      <c r="AK33" s="238"/>
      <c r="AL33" s="287" t="s">
        <v>50</v>
      </c>
      <c r="AM33" s="113"/>
      <c r="AN33" s="112"/>
      <c r="AO33" s="113"/>
      <c r="AP33" s="112"/>
      <c r="AQ33" s="256" t="s">
        <v>50</v>
      </c>
      <c r="AR33" s="67">
        <v>0.2</v>
      </c>
      <c r="AS33" s="25"/>
      <c r="AU33" s="402" t="str">
        <f t="shared" si="0"/>
        <v>-</v>
      </c>
    </row>
    <row r="34" spans="1:47" ht="15.6" customHeight="1" x14ac:dyDescent="0.2">
      <c r="A34" s="401"/>
      <c r="B34" s="29" t="s">
        <v>7</v>
      </c>
      <c r="C34" s="255" t="s">
        <v>50</v>
      </c>
      <c r="D34" s="70"/>
      <c r="E34" s="70"/>
      <c r="F34" s="71" t="s">
        <v>50</v>
      </c>
      <c r="G34" s="70"/>
      <c r="H34" s="254" t="s">
        <v>50</v>
      </c>
      <c r="I34" s="253"/>
      <c r="J34" s="70"/>
      <c r="K34" s="70"/>
      <c r="L34" s="252" t="s">
        <v>50</v>
      </c>
      <c r="M34" s="250"/>
      <c r="N34" s="248"/>
      <c r="O34" s="248"/>
      <c r="P34" s="248"/>
      <c r="Q34" s="251" t="s">
        <v>50</v>
      </c>
      <c r="R34" s="250"/>
      <c r="S34" s="248"/>
      <c r="T34" s="258">
        <v>8.33</v>
      </c>
      <c r="U34" s="248"/>
      <c r="V34" s="289">
        <v>8.36</v>
      </c>
      <c r="W34" s="248"/>
      <c r="X34" s="250"/>
      <c r="Y34" s="248"/>
      <c r="Z34" s="251">
        <v>8.36</v>
      </c>
      <c r="AA34" s="248"/>
      <c r="AB34" s="248"/>
      <c r="AC34" s="305">
        <v>8.43</v>
      </c>
      <c r="AD34" s="253"/>
      <c r="AE34" s="70"/>
      <c r="AF34" s="252">
        <v>8.5</v>
      </c>
      <c r="AG34" s="70"/>
      <c r="AH34" s="94"/>
      <c r="AI34" s="95"/>
      <c r="AJ34" s="239"/>
      <c r="AK34" s="238"/>
      <c r="AL34" s="237" t="s">
        <v>50</v>
      </c>
      <c r="AM34" s="113"/>
      <c r="AN34" s="112"/>
      <c r="AO34" s="113"/>
      <c r="AP34" s="112"/>
      <c r="AQ34" s="236"/>
      <c r="AR34" s="66"/>
      <c r="AS34" s="27"/>
      <c r="AU34" s="402" t="str">
        <f t="shared" si="0"/>
        <v>-</v>
      </c>
    </row>
    <row r="35" spans="1:47" ht="15.6" customHeight="1" thickBot="1" x14ac:dyDescent="0.25">
      <c r="A35" s="62">
        <v>198</v>
      </c>
      <c r="B35" s="35" t="s">
        <v>9</v>
      </c>
      <c r="C35" s="235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3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3"/>
      <c r="AR35" s="68"/>
      <c r="AS35" s="28"/>
      <c r="AU35" s="402" t="str">
        <f t="shared" si="0"/>
        <v>-</v>
      </c>
    </row>
    <row r="36" spans="1:47" ht="15.6" customHeight="1" x14ac:dyDescent="0.2">
      <c r="A36" s="60"/>
      <c r="B36" s="30" t="s">
        <v>3</v>
      </c>
      <c r="C36" s="232"/>
      <c r="D36" s="46" t="s">
        <v>50</v>
      </c>
      <c r="E36" s="46" t="s">
        <v>50</v>
      </c>
      <c r="F36" s="284" t="s">
        <v>50</v>
      </c>
      <c r="G36" s="46" t="s">
        <v>50</v>
      </c>
      <c r="H36" s="277" t="s">
        <v>50</v>
      </c>
      <c r="I36" s="47" t="s">
        <v>50</v>
      </c>
      <c r="J36" s="46" t="s">
        <v>50</v>
      </c>
      <c r="K36" s="46" t="s">
        <v>50</v>
      </c>
      <c r="L36" s="46" t="s">
        <v>50</v>
      </c>
      <c r="M36" s="282" t="s">
        <v>50</v>
      </c>
      <c r="N36" s="281" t="s">
        <v>50</v>
      </c>
      <c r="O36" s="281" t="s">
        <v>50</v>
      </c>
      <c r="P36" s="281" t="s">
        <v>50</v>
      </c>
      <c r="Q36" s="281" t="s">
        <v>50</v>
      </c>
      <c r="R36" s="282" t="s">
        <v>50</v>
      </c>
      <c r="S36" s="281" t="s">
        <v>50</v>
      </c>
      <c r="T36" s="282" t="s">
        <v>50</v>
      </c>
      <c r="U36" s="281" t="s">
        <v>50</v>
      </c>
      <c r="V36" s="283" t="s">
        <v>50</v>
      </c>
      <c r="W36" s="281">
        <v>0</v>
      </c>
      <c r="X36" s="282">
        <v>1</v>
      </c>
      <c r="Y36" s="281">
        <v>0</v>
      </c>
      <c r="Z36" s="281">
        <v>0</v>
      </c>
      <c r="AA36" s="281">
        <v>0</v>
      </c>
      <c r="AB36" s="281">
        <v>1</v>
      </c>
      <c r="AC36" s="280">
        <v>0</v>
      </c>
      <c r="AD36" s="47">
        <v>2</v>
      </c>
      <c r="AE36" s="46">
        <v>2</v>
      </c>
      <c r="AF36" s="46">
        <v>1</v>
      </c>
      <c r="AG36" s="46">
        <v>2</v>
      </c>
      <c r="AH36" s="279" t="s">
        <v>50</v>
      </c>
      <c r="AI36" s="278" t="s">
        <v>50</v>
      </c>
      <c r="AJ36" s="277">
        <v>7</v>
      </c>
      <c r="AK36" s="276" t="s">
        <v>50</v>
      </c>
      <c r="AL36" s="176" t="s">
        <v>50</v>
      </c>
      <c r="AM36" s="109">
        <v>1</v>
      </c>
      <c r="AN36" s="108">
        <v>0</v>
      </c>
      <c r="AO36" s="109">
        <v>0</v>
      </c>
      <c r="AP36" s="108">
        <v>0</v>
      </c>
      <c r="AQ36" s="180">
        <v>4</v>
      </c>
      <c r="AR36" s="64" t="s">
        <v>8</v>
      </c>
      <c r="AS36" s="24"/>
      <c r="AU36" s="402" t="str">
        <f t="shared" si="0"/>
        <v>-</v>
      </c>
    </row>
    <row r="37" spans="1:47" ht="15.6" customHeight="1" x14ac:dyDescent="0.2">
      <c r="A37" s="61">
        <v>9.23</v>
      </c>
      <c r="B37" s="31" t="s">
        <v>4</v>
      </c>
      <c r="C37" s="48" t="s">
        <v>50</v>
      </c>
      <c r="D37" s="50" t="s">
        <v>50</v>
      </c>
      <c r="E37" s="50" t="s">
        <v>50</v>
      </c>
      <c r="F37" s="275" t="s">
        <v>50</v>
      </c>
      <c r="G37" s="50" t="s">
        <v>50</v>
      </c>
      <c r="H37" s="268" t="s">
        <v>50</v>
      </c>
      <c r="I37" s="48" t="s">
        <v>50</v>
      </c>
      <c r="J37" s="50" t="s">
        <v>50</v>
      </c>
      <c r="K37" s="50" t="s">
        <v>50</v>
      </c>
      <c r="L37" s="50" t="s">
        <v>50</v>
      </c>
      <c r="M37" s="273" t="s">
        <v>50</v>
      </c>
      <c r="N37" s="272" t="s">
        <v>50</v>
      </c>
      <c r="O37" s="272" t="s">
        <v>50</v>
      </c>
      <c r="P37" s="272" t="s">
        <v>50</v>
      </c>
      <c r="Q37" s="272" t="s">
        <v>50</v>
      </c>
      <c r="R37" s="273" t="s">
        <v>50</v>
      </c>
      <c r="S37" s="272" t="s">
        <v>50</v>
      </c>
      <c r="T37" s="273" t="s">
        <v>50</v>
      </c>
      <c r="U37" s="272" t="s">
        <v>50</v>
      </c>
      <c r="V37" s="274">
        <v>1</v>
      </c>
      <c r="W37" s="272">
        <v>1</v>
      </c>
      <c r="X37" s="273">
        <v>0</v>
      </c>
      <c r="Y37" s="272">
        <v>0</v>
      </c>
      <c r="Z37" s="272">
        <v>0</v>
      </c>
      <c r="AA37" s="272">
        <v>3</v>
      </c>
      <c r="AB37" s="272">
        <v>2</v>
      </c>
      <c r="AC37" s="271">
        <v>5</v>
      </c>
      <c r="AD37" s="48">
        <v>1</v>
      </c>
      <c r="AE37" s="50">
        <v>6</v>
      </c>
      <c r="AF37" s="50">
        <v>0</v>
      </c>
      <c r="AG37" s="50">
        <v>0</v>
      </c>
      <c r="AH37" s="270" t="s">
        <v>50</v>
      </c>
      <c r="AI37" s="269"/>
      <c r="AJ37" s="268">
        <v>2</v>
      </c>
      <c r="AK37" s="267" t="s">
        <v>50</v>
      </c>
      <c r="AL37" s="237" t="s">
        <v>50</v>
      </c>
      <c r="AM37" s="104">
        <v>0</v>
      </c>
      <c r="AN37" s="106">
        <v>0</v>
      </c>
      <c r="AO37" s="104">
        <v>0</v>
      </c>
      <c r="AP37" s="106">
        <v>0</v>
      </c>
      <c r="AQ37" s="184"/>
      <c r="AR37" s="65">
        <f>SUM(C37:AQ37)</f>
        <v>21</v>
      </c>
      <c r="AS37" s="25"/>
      <c r="AU37" s="402" t="str">
        <f t="shared" si="0"/>
        <v>-</v>
      </c>
    </row>
    <row r="38" spans="1:47" ht="15.6" customHeight="1" x14ac:dyDescent="0.2">
      <c r="A38" s="400" t="s">
        <v>67</v>
      </c>
      <c r="B38" s="29" t="s">
        <v>5</v>
      </c>
      <c r="C38" s="266" t="s">
        <v>50</v>
      </c>
      <c r="D38" s="301" t="s">
        <v>50</v>
      </c>
      <c r="E38" s="300" t="s">
        <v>50</v>
      </c>
      <c r="F38" s="266" t="s">
        <v>50</v>
      </c>
      <c r="G38" s="300" t="s">
        <v>50</v>
      </c>
      <c r="H38" s="266" t="s">
        <v>50</v>
      </c>
      <c r="I38" s="266" t="s">
        <v>50</v>
      </c>
      <c r="J38" s="301" t="s">
        <v>50</v>
      </c>
      <c r="K38" s="301" t="s">
        <v>50</v>
      </c>
      <c r="L38" s="300" t="s">
        <v>50</v>
      </c>
      <c r="M38" s="302" t="s">
        <v>50</v>
      </c>
      <c r="N38" s="304" t="s">
        <v>50</v>
      </c>
      <c r="O38" s="304" t="s">
        <v>50</v>
      </c>
      <c r="P38" s="304" t="s">
        <v>50</v>
      </c>
      <c r="Q38" s="303" t="s">
        <v>50</v>
      </c>
      <c r="R38" s="302" t="s">
        <v>50</v>
      </c>
      <c r="S38" s="303" t="s">
        <v>50</v>
      </c>
      <c r="T38" s="302" t="s">
        <v>50</v>
      </c>
      <c r="U38" s="303" t="s">
        <v>50</v>
      </c>
      <c r="V38" s="302">
        <f>V37</f>
        <v>1</v>
      </c>
      <c r="W38" s="302">
        <f t="shared" ref="W38:AG38" si="3">V38-W36+W37</f>
        <v>2</v>
      </c>
      <c r="X38" s="302">
        <f t="shared" si="3"/>
        <v>1</v>
      </c>
      <c r="Y38" s="304">
        <f t="shared" si="3"/>
        <v>1</v>
      </c>
      <c r="Z38" s="304">
        <f t="shared" si="3"/>
        <v>1</v>
      </c>
      <c r="AA38" s="304">
        <f t="shared" si="3"/>
        <v>4</v>
      </c>
      <c r="AB38" s="303">
        <f t="shared" si="3"/>
        <v>5</v>
      </c>
      <c r="AC38" s="302">
        <f t="shared" si="3"/>
        <v>10</v>
      </c>
      <c r="AD38" s="266">
        <f t="shared" si="3"/>
        <v>9</v>
      </c>
      <c r="AE38" s="301">
        <f t="shared" si="3"/>
        <v>13</v>
      </c>
      <c r="AF38" s="301">
        <f t="shared" si="3"/>
        <v>12</v>
      </c>
      <c r="AG38" s="300">
        <f t="shared" si="3"/>
        <v>10</v>
      </c>
      <c r="AH38" s="299" t="s">
        <v>50</v>
      </c>
      <c r="AI38" s="298" t="s">
        <v>50</v>
      </c>
      <c r="AJ38" s="266">
        <f>AG38-AJ36+AJ37</f>
        <v>5</v>
      </c>
      <c r="AK38" s="297" t="s">
        <v>50</v>
      </c>
      <c r="AL38" s="296" t="s">
        <v>50</v>
      </c>
      <c r="AM38" s="141">
        <f>AJ38-AM36+AM37</f>
        <v>4</v>
      </c>
      <c r="AN38" s="295">
        <f>AM38-AN36+AN37</f>
        <v>4</v>
      </c>
      <c r="AO38" s="141">
        <f>AN38-AO36+AO37</f>
        <v>4</v>
      </c>
      <c r="AP38" s="294">
        <f>AO38-AP36+AP37</f>
        <v>4</v>
      </c>
      <c r="AQ38" s="294">
        <f>AP38-AQ36+AQ37</f>
        <v>0</v>
      </c>
      <c r="AR38" s="66"/>
      <c r="AS38" s="26">
        <f>MAX(C38:AQ38)</f>
        <v>13</v>
      </c>
      <c r="AU38" s="402">
        <f t="shared" si="0"/>
        <v>5</v>
      </c>
    </row>
    <row r="39" spans="1:47" ht="15.6" customHeight="1" x14ac:dyDescent="0.2">
      <c r="A39" s="401"/>
      <c r="B39" s="29" t="s">
        <v>6</v>
      </c>
      <c r="C39" s="253"/>
      <c r="D39" s="70"/>
      <c r="E39" s="70"/>
      <c r="F39" s="71" t="s">
        <v>50</v>
      </c>
      <c r="G39" s="70"/>
      <c r="H39" s="254" t="s">
        <v>50</v>
      </c>
      <c r="I39" s="253"/>
      <c r="J39" s="70"/>
      <c r="K39" s="70"/>
      <c r="L39" s="252" t="s">
        <v>50</v>
      </c>
      <c r="M39" s="250"/>
      <c r="N39" s="248"/>
      <c r="O39" s="248"/>
      <c r="P39" s="248"/>
      <c r="Q39" s="251" t="s">
        <v>50</v>
      </c>
      <c r="R39" s="250"/>
      <c r="S39" s="248"/>
      <c r="T39" s="258" t="s">
        <v>50</v>
      </c>
      <c r="U39" s="248"/>
      <c r="V39" s="289" t="s">
        <v>50</v>
      </c>
      <c r="W39" s="248"/>
      <c r="X39" s="250"/>
      <c r="Y39" s="248"/>
      <c r="Z39" s="251">
        <v>9.27</v>
      </c>
      <c r="AA39" s="248"/>
      <c r="AB39" s="248"/>
      <c r="AC39" s="305">
        <v>9.31</v>
      </c>
      <c r="AD39" s="253"/>
      <c r="AE39" s="70"/>
      <c r="AF39" s="252">
        <v>9.36</v>
      </c>
      <c r="AG39" s="70"/>
      <c r="AH39" s="94"/>
      <c r="AI39" s="73" t="s">
        <v>50</v>
      </c>
      <c r="AJ39" s="239"/>
      <c r="AK39" s="238"/>
      <c r="AL39" s="287" t="s">
        <v>50</v>
      </c>
      <c r="AM39" s="113"/>
      <c r="AN39" s="112"/>
      <c r="AO39" s="113"/>
      <c r="AP39" s="112"/>
      <c r="AQ39" s="256">
        <v>9.4700000000000006</v>
      </c>
      <c r="AR39" s="67">
        <v>0.24</v>
      </c>
      <c r="AS39" s="25"/>
      <c r="AU39" s="402" t="str">
        <f t="shared" si="0"/>
        <v>-</v>
      </c>
    </row>
    <row r="40" spans="1:47" ht="15.6" customHeight="1" x14ac:dyDescent="0.2">
      <c r="A40" s="401"/>
      <c r="B40" s="29" t="s">
        <v>7</v>
      </c>
      <c r="C40" s="255" t="s">
        <v>50</v>
      </c>
      <c r="D40" s="70"/>
      <c r="E40" s="70"/>
      <c r="F40" s="71" t="s">
        <v>50</v>
      </c>
      <c r="G40" s="70"/>
      <c r="H40" s="254" t="s">
        <v>50</v>
      </c>
      <c r="I40" s="253"/>
      <c r="J40" s="70"/>
      <c r="K40" s="70"/>
      <c r="L40" s="252" t="s">
        <v>50</v>
      </c>
      <c r="M40" s="250"/>
      <c r="N40" s="248"/>
      <c r="O40" s="248"/>
      <c r="P40" s="248"/>
      <c r="Q40" s="251" t="s">
        <v>50</v>
      </c>
      <c r="R40" s="250"/>
      <c r="S40" s="248"/>
      <c r="T40" s="258" t="s">
        <v>50</v>
      </c>
      <c r="U40" s="248"/>
      <c r="V40" s="289">
        <v>9.23</v>
      </c>
      <c r="W40" s="248"/>
      <c r="X40" s="250"/>
      <c r="Y40" s="248"/>
      <c r="Z40" s="251">
        <v>9.27</v>
      </c>
      <c r="AA40" s="248"/>
      <c r="AB40" s="248"/>
      <c r="AC40" s="305">
        <v>9.31</v>
      </c>
      <c r="AD40" s="253"/>
      <c r="AE40" s="70"/>
      <c r="AF40" s="252">
        <v>9.36</v>
      </c>
      <c r="AG40" s="70"/>
      <c r="AH40" s="94"/>
      <c r="AI40" s="95"/>
      <c r="AJ40" s="239"/>
      <c r="AK40" s="238"/>
      <c r="AL40" s="237" t="s">
        <v>50</v>
      </c>
      <c r="AM40" s="113"/>
      <c r="AN40" s="112"/>
      <c r="AO40" s="113"/>
      <c r="AP40" s="112"/>
      <c r="AQ40" s="236"/>
      <c r="AR40" s="66"/>
      <c r="AS40" s="27"/>
      <c r="AU40" s="402" t="str">
        <f t="shared" si="0"/>
        <v>-</v>
      </c>
    </row>
    <row r="41" spans="1:47" ht="15.6" customHeight="1" thickBot="1" x14ac:dyDescent="0.25">
      <c r="A41" s="62">
        <v>198</v>
      </c>
      <c r="B41" s="35" t="s">
        <v>9</v>
      </c>
      <c r="C41" s="235" t="s">
        <v>66</v>
      </c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3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3"/>
      <c r="AR41" s="68"/>
      <c r="AS41" s="28"/>
      <c r="AU41" s="402" t="str">
        <f t="shared" si="0"/>
        <v>-</v>
      </c>
    </row>
    <row r="42" spans="1:47" ht="15.6" customHeight="1" x14ac:dyDescent="0.2">
      <c r="A42" s="60"/>
      <c r="B42" s="30" t="s">
        <v>3</v>
      </c>
      <c r="C42" s="232"/>
      <c r="D42" s="46">
        <v>0</v>
      </c>
      <c r="E42" s="46">
        <v>0</v>
      </c>
      <c r="F42" s="284">
        <v>0</v>
      </c>
      <c r="G42" s="46">
        <v>0</v>
      </c>
      <c r="H42" s="277">
        <v>0</v>
      </c>
      <c r="I42" s="47">
        <v>0</v>
      </c>
      <c r="J42" s="46">
        <v>2</v>
      </c>
      <c r="K42" s="46">
        <v>1</v>
      </c>
      <c r="L42" s="46">
        <v>2</v>
      </c>
      <c r="M42" s="282" t="s">
        <v>50</v>
      </c>
      <c r="N42" s="281" t="s">
        <v>50</v>
      </c>
      <c r="O42" s="281" t="s">
        <v>50</v>
      </c>
      <c r="P42" s="281" t="s">
        <v>50</v>
      </c>
      <c r="Q42" s="281" t="s">
        <v>50</v>
      </c>
      <c r="R42" s="282" t="s">
        <v>50</v>
      </c>
      <c r="S42" s="281" t="s">
        <v>50</v>
      </c>
      <c r="T42" s="282" t="s">
        <v>50</v>
      </c>
      <c r="U42" s="281" t="s">
        <v>50</v>
      </c>
      <c r="V42" s="283" t="s">
        <v>50</v>
      </c>
      <c r="W42" s="281" t="s">
        <v>50</v>
      </c>
      <c r="X42" s="282" t="s">
        <v>50</v>
      </c>
      <c r="Y42" s="281" t="s">
        <v>50</v>
      </c>
      <c r="Z42" s="281" t="s">
        <v>50</v>
      </c>
      <c r="AA42" s="281" t="s">
        <v>50</v>
      </c>
      <c r="AB42" s="281" t="s">
        <v>50</v>
      </c>
      <c r="AC42" s="280" t="s">
        <v>50</v>
      </c>
      <c r="AD42" s="47">
        <v>2</v>
      </c>
      <c r="AE42" s="46">
        <v>2</v>
      </c>
      <c r="AF42" s="46">
        <v>1</v>
      </c>
      <c r="AG42" s="46">
        <v>0</v>
      </c>
      <c r="AH42" s="279">
        <v>4</v>
      </c>
      <c r="AI42" s="278">
        <v>6</v>
      </c>
      <c r="AJ42" s="277" t="s">
        <v>50</v>
      </c>
      <c r="AK42" s="276" t="s">
        <v>50</v>
      </c>
      <c r="AL42" s="176" t="s">
        <v>50</v>
      </c>
      <c r="AM42" s="109" t="s">
        <v>50</v>
      </c>
      <c r="AN42" s="108" t="s">
        <v>50</v>
      </c>
      <c r="AO42" s="109" t="s">
        <v>50</v>
      </c>
      <c r="AP42" s="108" t="s">
        <v>50</v>
      </c>
      <c r="AQ42" s="180" t="s">
        <v>50</v>
      </c>
      <c r="AR42" s="64" t="s">
        <v>8</v>
      </c>
      <c r="AS42" s="24"/>
      <c r="AU42" s="402" t="str">
        <f t="shared" si="0"/>
        <v>-</v>
      </c>
    </row>
    <row r="43" spans="1:47" ht="15.6" customHeight="1" x14ac:dyDescent="0.2">
      <c r="A43" s="61">
        <v>10.26</v>
      </c>
      <c r="B43" s="31" t="s">
        <v>4</v>
      </c>
      <c r="C43" s="48">
        <v>5</v>
      </c>
      <c r="D43" s="50">
        <v>0</v>
      </c>
      <c r="E43" s="50">
        <v>0</v>
      </c>
      <c r="F43" s="275">
        <v>0</v>
      </c>
      <c r="G43" s="50">
        <v>0</v>
      </c>
      <c r="H43" s="268">
        <v>1</v>
      </c>
      <c r="I43" s="48">
        <v>0</v>
      </c>
      <c r="J43" s="50">
        <v>2</v>
      </c>
      <c r="K43" s="50">
        <v>0</v>
      </c>
      <c r="L43" s="50">
        <v>2</v>
      </c>
      <c r="M43" s="273" t="s">
        <v>50</v>
      </c>
      <c r="N43" s="272" t="s">
        <v>50</v>
      </c>
      <c r="O43" s="272" t="s">
        <v>50</v>
      </c>
      <c r="P43" s="272" t="s">
        <v>50</v>
      </c>
      <c r="Q43" s="272" t="s">
        <v>50</v>
      </c>
      <c r="R43" s="273" t="s">
        <v>50</v>
      </c>
      <c r="S43" s="272" t="s">
        <v>50</v>
      </c>
      <c r="T43" s="273" t="s">
        <v>50</v>
      </c>
      <c r="U43" s="272" t="s">
        <v>50</v>
      </c>
      <c r="V43" s="274" t="s">
        <v>50</v>
      </c>
      <c r="W43" s="272" t="s">
        <v>50</v>
      </c>
      <c r="X43" s="273" t="s">
        <v>50</v>
      </c>
      <c r="Y43" s="272" t="s">
        <v>50</v>
      </c>
      <c r="Z43" s="272" t="s">
        <v>50</v>
      </c>
      <c r="AA43" s="272" t="s">
        <v>50</v>
      </c>
      <c r="AB43" s="272" t="s">
        <v>50</v>
      </c>
      <c r="AC43" s="271" t="s">
        <v>50</v>
      </c>
      <c r="AD43" s="48">
        <v>9</v>
      </c>
      <c r="AE43" s="50">
        <v>1</v>
      </c>
      <c r="AF43" s="50">
        <v>0</v>
      </c>
      <c r="AG43" s="50">
        <v>0</v>
      </c>
      <c r="AH43" s="270">
        <v>0</v>
      </c>
      <c r="AI43" s="269"/>
      <c r="AJ43" s="268" t="s">
        <v>50</v>
      </c>
      <c r="AK43" s="267" t="s">
        <v>50</v>
      </c>
      <c r="AL43" s="237" t="s">
        <v>50</v>
      </c>
      <c r="AM43" s="104" t="s">
        <v>50</v>
      </c>
      <c r="AN43" s="106" t="s">
        <v>50</v>
      </c>
      <c r="AO43" s="104" t="s">
        <v>50</v>
      </c>
      <c r="AP43" s="106" t="s">
        <v>50</v>
      </c>
      <c r="AQ43" s="184"/>
      <c r="AR43" s="65">
        <f>SUM(C43:AQ43)</f>
        <v>20</v>
      </c>
      <c r="AS43" s="25"/>
      <c r="AU43" s="402" t="str">
        <f t="shared" si="0"/>
        <v>-</v>
      </c>
    </row>
    <row r="44" spans="1:47" ht="15.6" customHeight="1" x14ac:dyDescent="0.2">
      <c r="A44" s="400" t="s">
        <v>48</v>
      </c>
      <c r="B44" s="29" t="s">
        <v>5</v>
      </c>
      <c r="C44" s="266">
        <f>C43</f>
        <v>5</v>
      </c>
      <c r="D44" s="301">
        <f t="shared" ref="D44:L44" si="4">C44-D42+D43</f>
        <v>5</v>
      </c>
      <c r="E44" s="300">
        <f t="shared" si="4"/>
        <v>5</v>
      </c>
      <c r="F44" s="266">
        <f t="shared" si="4"/>
        <v>5</v>
      </c>
      <c r="G44" s="300">
        <f t="shared" si="4"/>
        <v>5</v>
      </c>
      <c r="H44" s="266">
        <f t="shared" si="4"/>
        <v>6</v>
      </c>
      <c r="I44" s="266">
        <f t="shared" si="4"/>
        <v>6</v>
      </c>
      <c r="J44" s="301">
        <f t="shared" si="4"/>
        <v>6</v>
      </c>
      <c r="K44" s="301">
        <f t="shared" si="4"/>
        <v>5</v>
      </c>
      <c r="L44" s="300">
        <f t="shared" si="4"/>
        <v>5</v>
      </c>
      <c r="M44" s="302" t="s">
        <v>50</v>
      </c>
      <c r="N44" s="304" t="s">
        <v>50</v>
      </c>
      <c r="O44" s="304" t="s">
        <v>50</v>
      </c>
      <c r="P44" s="304" t="s">
        <v>50</v>
      </c>
      <c r="Q44" s="303" t="s">
        <v>50</v>
      </c>
      <c r="R44" s="302" t="s">
        <v>50</v>
      </c>
      <c r="S44" s="303" t="s">
        <v>50</v>
      </c>
      <c r="T44" s="302" t="s">
        <v>50</v>
      </c>
      <c r="U44" s="303" t="s">
        <v>50</v>
      </c>
      <c r="V44" s="302" t="s">
        <v>50</v>
      </c>
      <c r="W44" s="302" t="s">
        <v>50</v>
      </c>
      <c r="X44" s="302" t="s">
        <v>50</v>
      </c>
      <c r="Y44" s="304" t="s">
        <v>50</v>
      </c>
      <c r="Z44" s="304" t="s">
        <v>50</v>
      </c>
      <c r="AA44" s="304" t="s">
        <v>50</v>
      </c>
      <c r="AB44" s="303" t="s">
        <v>50</v>
      </c>
      <c r="AC44" s="302" t="s">
        <v>50</v>
      </c>
      <c r="AD44" s="266">
        <f>L44-AD42+AD43</f>
        <v>12</v>
      </c>
      <c r="AE44" s="301">
        <f>AD44-AE42+AE43</f>
        <v>11</v>
      </c>
      <c r="AF44" s="301">
        <f>AE44-AF42+AF43</f>
        <v>10</v>
      </c>
      <c r="AG44" s="300">
        <f>AF44-AG42+AG43</f>
        <v>10</v>
      </c>
      <c r="AH44" s="299">
        <f>AG44-AH42+AH43</f>
        <v>6</v>
      </c>
      <c r="AI44" s="298">
        <f>AH44-AI42+AI43</f>
        <v>0</v>
      </c>
      <c r="AJ44" s="266" t="s">
        <v>50</v>
      </c>
      <c r="AK44" s="297" t="s">
        <v>50</v>
      </c>
      <c r="AL44" s="296" t="s">
        <v>50</v>
      </c>
      <c r="AM44" s="141" t="s">
        <v>50</v>
      </c>
      <c r="AN44" s="295" t="s">
        <v>50</v>
      </c>
      <c r="AO44" s="141" t="s">
        <v>50</v>
      </c>
      <c r="AP44" s="294" t="s">
        <v>50</v>
      </c>
      <c r="AQ44" s="294" t="s">
        <v>50</v>
      </c>
      <c r="AR44" s="66"/>
      <c r="AS44" s="26">
        <f>MAX(C44:AQ44)</f>
        <v>12</v>
      </c>
      <c r="AU44" s="402">
        <f t="shared" si="0"/>
        <v>5</v>
      </c>
    </row>
    <row r="45" spans="1:47" ht="15.6" customHeight="1" x14ac:dyDescent="0.2">
      <c r="A45" s="401"/>
      <c r="B45" s="29" t="s">
        <v>6</v>
      </c>
      <c r="C45" s="242"/>
      <c r="D45" s="241"/>
      <c r="E45" s="241"/>
      <c r="F45" s="291">
        <v>10.32</v>
      </c>
      <c r="G45" s="241"/>
      <c r="H45" s="290">
        <v>10.36</v>
      </c>
      <c r="I45" s="242"/>
      <c r="J45" s="241"/>
      <c r="K45" s="241"/>
      <c r="L45" s="240">
        <v>10.41</v>
      </c>
      <c r="M45" s="250"/>
      <c r="N45" s="248"/>
      <c r="O45" s="248"/>
      <c r="P45" s="248"/>
      <c r="Q45" s="251" t="s">
        <v>50</v>
      </c>
      <c r="R45" s="250"/>
      <c r="S45" s="248"/>
      <c r="T45" s="258" t="s">
        <v>50</v>
      </c>
      <c r="U45" s="248"/>
      <c r="V45" s="289" t="s">
        <v>50</v>
      </c>
      <c r="W45" s="248"/>
      <c r="X45" s="250"/>
      <c r="Y45" s="248"/>
      <c r="Z45" s="251" t="s">
        <v>50</v>
      </c>
      <c r="AA45" s="248"/>
      <c r="AB45" s="248"/>
      <c r="AC45" s="305" t="s">
        <v>50</v>
      </c>
      <c r="AD45" s="253"/>
      <c r="AE45" s="70"/>
      <c r="AF45" s="240">
        <v>10.46</v>
      </c>
      <c r="AG45" s="241"/>
      <c r="AH45" s="286"/>
      <c r="AI45" s="288">
        <v>10.5</v>
      </c>
      <c r="AJ45" s="239"/>
      <c r="AK45" s="238"/>
      <c r="AL45" s="287" t="s">
        <v>50</v>
      </c>
      <c r="AM45" s="113"/>
      <c r="AN45" s="112"/>
      <c r="AO45" s="113"/>
      <c r="AP45" s="112"/>
      <c r="AQ45" s="256" t="s">
        <v>50</v>
      </c>
      <c r="AR45" s="67">
        <v>0.23</v>
      </c>
      <c r="AS45" s="25"/>
      <c r="AU45" s="402" t="str">
        <f t="shared" si="0"/>
        <v>-</v>
      </c>
    </row>
    <row r="46" spans="1:47" ht="15.6" customHeight="1" x14ac:dyDescent="0.2">
      <c r="A46" s="401"/>
      <c r="B46" s="29" t="s">
        <v>7</v>
      </c>
      <c r="C46" s="292">
        <v>10.27</v>
      </c>
      <c r="D46" s="241"/>
      <c r="E46" s="241"/>
      <c r="F46" s="291">
        <v>10.32</v>
      </c>
      <c r="G46" s="241"/>
      <c r="H46" s="290">
        <v>10.37</v>
      </c>
      <c r="I46" s="242"/>
      <c r="J46" s="241"/>
      <c r="K46" s="241"/>
      <c r="L46" s="240">
        <v>10.41</v>
      </c>
      <c r="M46" s="250"/>
      <c r="N46" s="248"/>
      <c r="O46" s="248"/>
      <c r="P46" s="248"/>
      <c r="Q46" s="251" t="s">
        <v>50</v>
      </c>
      <c r="R46" s="250"/>
      <c r="S46" s="248"/>
      <c r="T46" s="258" t="s">
        <v>50</v>
      </c>
      <c r="U46" s="248"/>
      <c r="V46" s="289" t="s">
        <v>50</v>
      </c>
      <c r="W46" s="248"/>
      <c r="X46" s="250"/>
      <c r="Y46" s="248"/>
      <c r="Z46" s="251" t="s">
        <v>50</v>
      </c>
      <c r="AA46" s="248"/>
      <c r="AB46" s="248"/>
      <c r="AC46" s="305" t="s">
        <v>50</v>
      </c>
      <c r="AD46" s="253"/>
      <c r="AE46" s="70"/>
      <c r="AF46" s="240">
        <v>10.46</v>
      </c>
      <c r="AG46" s="241"/>
      <c r="AH46" s="286"/>
      <c r="AI46" s="285"/>
      <c r="AJ46" s="239"/>
      <c r="AK46" s="238"/>
      <c r="AL46" s="237" t="s">
        <v>50</v>
      </c>
      <c r="AM46" s="113"/>
      <c r="AN46" s="112"/>
      <c r="AO46" s="113"/>
      <c r="AP46" s="112"/>
      <c r="AQ46" s="236"/>
      <c r="AR46" s="66"/>
      <c r="AS46" s="27"/>
      <c r="AU46" s="402" t="str">
        <f t="shared" si="0"/>
        <v>-</v>
      </c>
    </row>
    <row r="47" spans="1:47" ht="15.6" customHeight="1" thickBot="1" x14ac:dyDescent="0.25">
      <c r="A47" s="62">
        <v>198</v>
      </c>
      <c r="B47" s="35" t="s">
        <v>9</v>
      </c>
      <c r="C47" s="235" t="s">
        <v>65</v>
      </c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3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4"/>
      <c r="AN47" s="234"/>
      <c r="AO47" s="234"/>
      <c r="AP47" s="234"/>
      <c r="AQ47" s="233"/>
      <c r="AR47" s="68"/>
      <c r="AS47" s="28"/>
      <c r="AU47" s="402" t="str">
        <f t="shared" si="0"/>
        <v>-</v>
      </c>
    </row>
    <row r="48" spans="1:47" ht="15.6" customHeight="1" x14ac:dyDescent="0.2">
      <c r="A48" s="60"/>
      <c r="B48" s="30" t="s">
        <v>3</v>
      </c>
      <c r="C48" s="232"/>
      <c r="D48" s="46" t="s">
        <v>50</v>
      </c>
      <c r="E48" s="46" t="s">
        <v>50</v>
      </c>
      <c r="F48" s="284" t="s">
        <v>50</v>
      </c>
      <c r="G48" s="46">
        <v>0</v>
      </c>
      <c r="H48" s="277">
        <v>0</v>
      </c>
      <c r="I48" s="47" t="s">
        <v>50</v>
      </c>
      <c r="J48" s="46" t="s">
        <v>50</v>
      </c>
      <c r="K48" s="46" t="s">
        <v>50</v>
      </c>
      <c r="L48" s="46" t="s">
        <v>50</v>
      </c>
      <c r="M48" s="282">
        <v>0</v>
      </c>
      <c r="N48" s="281">
        <v>0</v>
      </c>
      <c r="O48" s="281">
        <v>2</v>
      </c>
      <c r="P48" s="281">
        <v>0</v>
      </c>
      <c r="Q48" s="281">
        <v>0</v>
      </c>
      <c r="R48" s="282" t="s">
        <v>50</v>
      </c>
      <c r="S48" s="281" t="s">
        <v>50</v>
      </c>
      <c r="T48" s="282" t="s">
        <v>50</v>
      </c>
      <c r="U48" s="281" t="s">
        <v>50</v>
      </c>
      <c r="V48" s="283" t="s">
        <v>50</v>
      </c>
      <c r="W48" s="281">
        <v>0</v>
      </c>
      <c r="X48" s="282" t="s">
        <v>50</v>
      </c>
      <c r="Y48" s="281" t="s">
        <v>50</v>
      </c>
      <c r="Z48" s="281" t="s">
        <v>50</v>
      </c>
      <c r="AA48" s="281" t="s">
        <v>50</v>
      </c>
      <c r="AB48" s="281" t="s">
        <v>50</v>
      </c>
      <c r="AC48" s="280">
        <v>2</v>
      </c>
      <c r="AD48" s="47">
        <v>1</v>
      </c>
      <c r="AE48" s="46">
        <v>8</v>
      </c>
      <c r="AF48" s="46">
        <v>1</v>
      </c>
      <c r="AG48" s="46">
        <v>2</v>
      </c>
      <c r="AH48" s="279" t="s">
        <v>50</v>
      </c>
      <c r="AI48" s="278" t="s">
        <v>50</v>
      </c>
      <c r="AJ48" s="277">
        <v>19</v>
      </c>
      <c r="AK48" s="276">
        <v>0</v>
      </c>
      <c r="AL48" s="176">
        <v>4</v>
      </c>
      <c r="AM48" s="109" t="s">
        <v>50</v>
      </c>
      <c r="AN48" s="108" t="s">
        <v>50</v>
      </c>
      <c r="AO48" s="109" t="s">
        <v>50</v>
      </c>
      <c r="AP48" s="108" t="s">
        <v>50</v>
      </c>
      <c r="AQ48" s="180" t="s">
        <v>50</v>
      </c>
      <c r="AR48" s="64" t="s">
        <v>8</v>
      </c>
      <c r="AS48" s="24"/>
      <c r="AU48" s="402" t="str">
        <f t="shared" si="0"/>
        <v>-</v>
      </c>
    </row>
    <row r="49" spans="1:47" ht="15.6" customHeight="1" x14ac:dyDescent="0.2">
      <c r="A49" s="61">
        <v>11.3</v>
      </c>
      <c r="B49" s="31" t="s">
        <v>4</v>
      </c>
      <c r="C49" s="48" t="s">
        <v>50</v>
      </c>
      <c r="D49" s="50" t="s">
        <v>50</v>
      </c>
      <c r="E49" s="50" t="s">
        <v>50</v>
      </c>
      <c r="F49" s="275">
        <v>0</v>
      </c>
      <c r="G49" s="50">
        <v>0</v>
      </c>
      <c r="H49" s="268">
        <v>0</v>
      </c>
      <c r="I49" s="48" t="s">
        <v>50</v>
      </c>
      <c r="J49" s="50" t="s">
        <v>50</v>
      </c>
      <c r="K49" s="50" t="s">
        <v>50</v>
      </c>
      <c r="L49" s="50" t="s">
        <v>50</v>
      </c>
      <c r="M49" s="273">
        <v>4</v>
      </c>
      <c r="N49" s="272">
        <v>2</v>
      </c>
      <c r="O49" s="272">
        <v>0</v>
      </c>
      <c r="P49" s="272">
        <v>0</v>
      </c>
      <c r="Q49" s="272">
        <v>2</v>
      </c>
      <c r="R49" s="273" t="s">
        <v>50</v>
      </c>
      <c r="S49" s="272" t="s">
        <v>50</v>
      </c>
      <c r="T49" s="273" t="s">
        <v>50</v>
      </c>
      <c r="U49" s="272" t="s">
        <v>50</v>
      </c>
      <c r="V49" s="274" t="s">
        <v>50</v>
      </c>
      <c r="W49" s="272">
        <v>1</v>
      </c>
      <c r="X49" s="273" t="s">
        <v>50</v>
      </c>
      <c r="Y49" s="272" t="s">
        <v>50</v>
      </c>
      <c r="Z49" s="272" t="s">
        <v>50</v>
      </c>
      <c r="AA49" s="272" t="s">
        <v>50</v>
      </c>
      <c r="AB49" s="272" t="s">
        <v>50</v>
      </c>
      <c r="AC49" s="271">
        <v>15</v>
      </c>
      <c r="AD49" s="48">
        <v>5</v>
      </c>
      <c r="AE49" s="50">
        <v>10</v>
      </c>
      <c r="AF49" s="50">
        <v>0</v>
      </c>
      <c r="AG49" s="50">
        <v>0</v>
      </c>
      <c r="AH49" s="270" t="s">
        <v>50</v>
      </c>
      <c r="AI49" s="269"/>
      <c r="AJ49" s="268">
        <v>0</v>
      </c>
      <c r="AK49" s="267">
        <v>0</v>
      </c>
      <c r="AL49" s="237" t="s">
        <v>50</v>
      </c>
      <c r="AM49" s="104" t="s">
        <v>50</v>
      </c>
      <c r="AN49" s="106" t="s">
        <v>50</v>
      </c>
      <c r="AO49" s="104" t="s">
        <v>50</v>
      </c>
      <c r="AP49" s="106" t="s">
        <v>50</v>
      </c>
      <c r="AQ49" s="184"/>
      <c r="AR49" s="65">
        <f>SUM(C49:AQ49)</f>
        <v>39</v>
      </c>
      <c r="AS49" s="25"/>
      <c r="AU49" s="402" t="str">
        <f t="shared" si="0"/>
        <v>-</v>
      </c>
    </row>
    <row r="50" spans="1:47" ht="15.6" customHeight="1" x14ac:dyDescent="0.2">
      <c r="A50" s="400" t="s">
        <v>49</v>
      </c>
      <c r="B50" s="29" t="s">
        <v>5</v>
      </c>
      <c r="C50" s="266" t="str">
        <f>C49</f>
        <v>x</v>
      </c>
      <c r="D50" s="301" t="s">
        <v>50</v>
      </c>
      <c r="E50" s="300" t="s">
        <v>50</v>
      </c>
      <c r="F50" s="266">
        <f>F49</f>
        <v>0</v>
      </c>
      <c r="G50" s="300">
        <f>F50-G48+G49</f>
        <v>0</v>
      </c>
      <c r="H50" s="266">
        <f>G50-H48+H49</f>
        <v>0</v>
      </c>
      <c r="I50" s="266" t="s">
        <v>50</v>
      </c>
      <c r="J50" s="301" t="s">
        <v>50</v>
      </c>
      <c r="K50" s="301" t="s">
        <v>50</v>
      </c>
      <c r="L50" s="300" t="s">
        <v>50</v>
      </c>
      <c r="M50" s="302">
        <f>H50-M48+M49</f>
        <v>4</v>
      </c>
      <c r="N50" s="304">
        <f>M50-N48+N49</f>
        <v>6</v>
      </c>
      <c r="O50" s="304">
        <f>N50-O48+O49</f>
        <v>4</v>
      </c>
      <c r="P50" s="304">
        <f>O50-P48+P49</f>
        <v>4</v>
      </c>
      <c r="Q50" s="303">
        <f>P50-Q48+Q49</f>
        <v>6</v>
      </c>
      <c r="R50" s="302" t="s">
        <v>50</v>
      </c>
      <c r="S50" s="303" t="s">
        <v>50</v>
      </c>
      <c r="T50" s="302" t="s">
        <v>50</v>
      </c>
      <c r="U50" s="303" t="s">
        <v>50</v>
      </c>
      <c r="V50" s="302" t="s">
        <v>50</v>
      </c>
      <c r="W50" s="302">
        <f>Q50-W48+W49</f>
        <v>7</v>
      </c>
      <c r="X50" s="302" t="s">
        <v>50</v>
      </c>
      <c r="Y50" s="304" t="s">
        <v>50</v>
      </c>
      <c r="Z50" s="304" t="s">
        <v>50</v>
      </c>
      <c r="AA50" s="304" t="s">
        <v>50</v>
      </c>
      <c r="AB50" s="303" t="s">
        <v>50</v>
      </c>
      <c r="AC50" s="302">
        <f>W50-AC48+AC49</f>
        <v>20</v>
      </c>
      <c r="AD50" s="266">
        <f>AC50-AD48+AD49</f>
        <v>24</v>
      </c>
      <c r="AE50" s="301">
        <f>AD50-AE48+AE49</f>
        <v>26</v>
      </c>
      <c r="AF50" s="301">
        <f>AE50-AF48+AF49</f>
        <v>25</v>
      </c>
      <c r="AG50" s="300">
        <f>AF50-AG48+AG49</f>
        <v>23</v>
      </c>
      <c r="AH50" s="299" t="s">
        <v>50</v>
      </c>
      <c r="AI50" s="298" t="s">
        <v>50</v>
      </c>
      <c r="AJ50" s="266">
        <f>AG50-AJ48+AJ49</f>
        <v>4</v>
      </c>
      <c r="AK50" s="297">
        <f>AJ50-AK48+AK49</f>
        <v>4</v>
      </c>
      <c r="AL50" s="296">
        <f>AK50-AL48</f>
        <v>0</v>
      </c>
      <c r="AM50" s="141" t="s">
        <v>50</v>
      </c>
      <c r="AN50" s="295" t="s">
        <v>50</v>
      </c>
      <c r="AO50" s="141" t="s">
        <v>50</v>
      </c>
      <c r="AP50" s="294" t="s">
        <v>50</v>
      </c>
      <c r="AQ50" s="294" t="s">
        <v>50</v>
      </c>
      <c r="AR50" s="66"/>
      <c r="AS50" s="26">
        <f>MAX(C50:AQ50)</f>
        <v>26</v>
      </c>
      <c r="AU50" s="402">
        <f t="shared" si="0"/>
        <v>10</v>
      </c>
    </row>
    <row r="51" spans="1:47" ht="15.6" customHeight="1" x14ac:dyDescent="0.2">
      <c r="A51" s="401"/>
      <c r="B51" s="29" t="s">
        <v>6</v>
      </c>
      <c r="C51" s="253"/>
      <c r="D51" s="70"/>
      <c r="E51" s="70"/>
      <c r="F51" s="71" t="s">
        <v>50</v>
      </c>
      <c r="G51" s="70"/>
      <c r="H51" s="290">
        <v>11.35</v>
      </c>
      <c r="I51" s="242"/>
      <c r="J51" s="241"/>
      <c r="K51" s="241"/>
      <c r="L51" s="252" t="s">
        <v>50</v>
      </c>
      <c r="M51" s="250"/>
      <c r="N51" s="248"/>
      <c r="O51" s="248"/>
      <c r="P51" s="248"/>
      <c r="Q51" s="245">
        <v>11.42</v>
      </c>
      <c r="R51" s="250"/>
      <c r="S51" s="248"/>
      <c r="T51" s="258" t="s">
        <v>50</v>
      </c>
      <c r="U51" s="248"/>
      <c r="V51" s="289" t="s">
        <v>50</v>
      </c>
      <c r="W51" s="248"/>
      <c r="X51" s="250"/>
      <c r="Y51" s="248"/>
      <c r="Z51" s="251" t="s">
        <v>50</v>
      </c>
      <c r="AA51" s="248"/>
      <c r="AB51" s="248"/>
      <c r="AC51" s="243">
        <v>11.47</v>
      </c>
      <c r="AD51" s="242"/>
      <c r="AE51" s="241"/>
      <c r="AF51" s="240">
        <v>11.53</v>
      </c>
      <c r="AG51" s="70"/>
      <c r="AH51" s="94"/>
      <c r="AI51" s="73" t="s">
        <v>50</v>
      </c>
      <c r="AJ51" s="239"/>
      <c r="AK51" s="238"/>
      <c r="AL51" s="257">
        <v>12</v>
      </c>
      <c r="AM51" s="113"/>
      <c r="AN51" s="112"/>
      <c r="AO51" s="113"/>
      <c r="AP51" s="112"/>
      <c r="AQ51" s="256" t="s">
        <v>50</v>
      </c>
      <c r="AR51" s="67">
        <v>0.3</v>
      </c>
      <c r="AS51" s="25"/>
      <c r="AU51" s="402" t="str">
        <f t="shared" si="0"/>
        <v>-</v>
      </c>
    </row>
    <row r="52" spans="1:47" ht="15.6" customHeight="1" x14ac:dyDescent="0.2">
      <c r="A52" s="401"/>
      <c r="B52" s="29" t="s">
        <v>7</v>
      </c>
      <c r="C52" s="255" t="s">
        <v>50</v>
      </c>
      <c r="D52" s="70"/>
      <c r="E52" s="70"/>
      <c r="F52" s="291">
        <v>11.3</v>
      </c>
      <c r="G52" s="70"/>
      <c r="H52" s="290">
        <v>11.35</v>
      </c>
      <c r="I52" s="242"/>
      <c r="J52" s="241"/>
      <c r="K52" s="241"/>
      <c r="L52" s="252" t="s">
        <v>50</v>
      </c>
      <c r="M52" s="250"/>
      <c r="N52" s="248"/>
      <c r="O52" s="248"/>
      <c r="P52" s="248"/>
      <c r="Q52" s="245">
        <v>11.46</v>
      </c>
      <c r="R52" s="250"/>
      <c r="S52" s="248"/>
      <c r="T52" s="258" t="s">
        <v>50</v>
      </c>
      <c r="U52" s="248"/>
      <c r="V52" s="289" t="s">
        <v>50</v>
      </c>
      <c r="W52" s="248"/>
      <c r="X52" s="250"/>
      <c r="Y52" s="248"/>
      <c r="Z52" s="251" t="s">
        <v>50</v>
      </c>
      <c r="AA52" s="248"/>
      <c r="AB52" s="248"/>
      <c r="AC52" s="243">
        <v>11.48</v>
      </c>
      <c r="AD52" s="242"/>
      <c r="AE52" s="241"/>
      <c r="AF52" s="240">
        <v>11.54</v>
      </c>
      <c r="AG52" s="70"/>
      <c r="AH52" s="94"/>
      <c r="AI52" s="95"/>
      <c r="AJ52" s="239"/>
      <c r="AK52" s="238"/>
      <c r="AL52" s="237" t="s">
        <v>50</v>
      </c>
      <c r="AM52" s="113"/>
      <c r="AN52" s="112"/>
      <c r="AO52" s="113"/>
      <c r="AP52" s="112"/>
      <c r="AQ52" s="236"/>
      <c r="AR52" s="66"/>
      <c r="AS52" s="27"/>
      <c r="AU52" s="402" t="str">
        <f t="shared" si="0"/>
        <v>-</v>
      </c>
    </row>
    <row r="53" spans="1:47" ht="15.6" customHeight="1" thickBot="1" x14ac:dyDescent="0.25">
      <c r="A53" s="62">
        <v>198</v>
      </c>
      <c r="B53" s="35" t="s">
        <v>9</v>
      </c>
      <c r="C53" s="235" t="s">
        <v>66</v>
      </c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3"/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N53" s="234"/>
      <c r="AO53" s="234"/>
      <c r="AP53" s="234"/>
      <c r="AQ53" s="233"/>
      <c r="AR53" s="68"/>
      <c r="AS53" s="28"/>
      <c r="AU53" s="402" t="str">
        <f t="shared" si="0"/>
        <v>-</v>
      </c>
    </row>
    <row r="54" spans="1:47" ht="15.6" customHeight="1" x14ac:dyDescent="0.2">
      <c r="A54" s="60"/>
      <c r="B54" s="30" t="s">
        <v>3</v>
      </c>
      <c r="C54" s="232"/>
      <c r="D54" s="46" t="s">
        <v>50</v>
      </c>
      <c r="E54" s="46" t="s">
        <v>50</v>
      </c>
      <c r="F54" s="284" t="s">
        <v>50</v>
      </c>
      <c r="G54" s="46" t="s">
        <v>50</v>
      </c>
      <c r="H54" s="277" t="s">
        <v>50</v>
      </c>
      <c r="I54" s="47" t="s">
        <v>50</v>
      </c>
      <c r="J54" s="46" t="s">
        <v>50</v>
      </c>
      <c r="K54" s="46" t="s">
        <v>50</v>
      </c>
      <c r="L54" s="46" t="s">
        <v>50</v>
      </c>
      <c r="M54" s="282" t="s">
        <v>50</v>
      </c>
      <c r="N54" s="281" t="s">
        <v>50</v>
      </c>
      <c r="O54" s="281" t="s">
        <v>50</v>
      </c>
      <c r="P54" s="281" t="s">
        <v>50</v>
      </c>
      <c r="Q54" s="281" t="s">
        <v>50</v>
      </c>
      <c r="R54" s="282" t="s">
        <v>50</v>
      </c>
      <c r="S54" s="281" t="s">
        <v>50</v>
      </c>
      <c r="T54" s="282" t="s">
        <v>50</v>
      </c>
      <c r="U54" s="281">
        <v>0</v>
      </c>
      <c r="V54" s="283">
        <v>0</v>
      </c>
      <c r="W54" s="281">
        <v>0</v>
      </c>
      <c r="X54" s="282">
        <v>0</v>
      </c>
      <c r="Y54" s="281">
        <v>0</v>
      </c>
      <c r="Z54" s="281">
        <v>0</v>
      </c>
      <c r="AA54" s="281">
        <v>2</v>
      </c>
      <c r="AB54" s="281">
        <v>0</v>
      </c>
      <c r="AC54" s="280">
        <v>1</v>
      </c>
      <c r="AD54" s="47">
        <v>0</v>
      </c>
      <c r="AE54" s="46">
        <v>1</v>
      </c>
      <c r="AF54" s="46">
        <v>0</v>
      </c>
      <c r="AG54" s="46">
        <v>0</v>
      </c>
      <c r="AH54" s="279">
        <v>3</v>
      </c>
      <c r="AI54" s="278">
        <v>12</v>
      </c>
      <c r="AJ54" s="277" t="s">
        <v>50</v>
      </c>
      <c r="AK54" s="276" t="s">
        <v>50</v>
      </c>
      <c r="AL54" s="176" t="s">
        <v>50</v>
      </c>
      <c r="AM54" s="109" t="s">
        <v>50</v>
      </c>
      <c r="AN54" s="108" t="s">
        <v>50</v>
      </c>
      <c r="AO54" s="109" t="s">
        <v>50</v>
      </c>
      <c r="AP54" s="108" t="s">
        <v>50</v>
      </c>
      <c r="AQ54" s="180" t="s">
        <v>50</v>
      </c>
      <c r="AR54" s="64" t="s">
        <v>8</v>
      </c>
      <c r="AS54" s="24"/>
      <c r="AU54" s="402" t="str">
        <f t="shared" si="0"/>
        <v>-</v>
      </c>
    </row>
    <row r="55" spans="1:47" ht="15.6" customHeight="1" x14ac:dyDescent="0.2">
      <c r="A55" s="61">
        <v>12.4</v>
      </c>
      <c r="B55" s="31" t="s">
        <v>4</v>
      </c>
      <c r="C55" s="48" t="s">
        <v>50</v>
      </c>
      <c r="D55" s="50" t="s">
        <v>50</v>
      </c>
      <c r="E55" s="50" t="s">
        <v>50</v>
      </c>
      <c r="F55" s="275" t="s">
        <v>50</v>
      </c>
      <c r="G55" s="50" t="s">
        <v>50</v>
      </c>
      <c r="H55" s="268" t="s">
        <v>50</v>
      </c>
      <c r="I55" s="48" t="s">
        <v>50</v>
      </c>
      <c r="J55" s="50" t="s">
        <v>50</v>
      </c>
      <c r="K55" s="50" t="s">
        <v>50</v>
      </c>
      <c r="L55" s="50" t="s">
        <v>50</v>
      </c>
      <c r="M55" s="273" t="s">
        <v>50</v>
      </c>
      <c r="N55" s="272" t="s">
        <v>50</v>
      </c>
      <c r="O55" s="272" t="s">
        <v>50</v>
      </c>
      <c r="P55" s="272" t="s">
        <v>50</v>
      </c>
      <c r="Q55" s="272" t="s">
        <v>50</v>
      </c>
      <c r="R55" s="273" t="s">
        <v>50</v>
      </c>
      <c r="S55" s="272" t="s">
        <v>50</v>
      </c>
      <c r="T55" s="273">
        <v>3</v>
      </c>
      <c r="U55" s="272">
        <v>0</v>
      </c>
      <c r="V55" s="274">
        <v>1</v>
      </c>
      <c r="W55" s="272">
        <v>1</v>
      </c>
      <c r="X55" s="273">
        <v>0</v>
      </c>
      <c r="Y55" s="272">
        <v>0</v>
      </c>
      <c r="Z55" s="272">
        <v>0</v>
      </c>
      <c r="AA55" s="272">
        <v>0</v>
      </c>
      <c r="AB55" s="272">
        <v>0</v>
      </c>
      <c r="AC55" s="271">
        <v>2</v>
      </c>
      <c r="AD55" s="48">
        <v>4</v>
      </c>
      <c r="AE55" s="50">
        <v>8</v>
      </c>
      <c r="AF55" s="50">
        <v>0</v>
      </c>
      <c r="AG55" s="50">
        <v>0</v>
      </c>
      <c r="AH55" s="270">
        <v>0</v>
      </c>
      <c r="AI55" s="269"/>
      <c r="AJ55" s="268" t="s">
        <v>50</v>
      </c>
      <c r="AK55" s="267" t="s">
        <v>50</v>
      </c>
      <c r="AL55" s="237" t="s">
        <v>50</v>
      </c>
      <c r="AM55" s="104" t="s">
        <v>50</v>
      </c>
      <c r="AN55" s="106" t="s">
        <v>50</v>
      </c>
      <c r="AO55" s="104" t="s">
        <v>50</v>
      </c>
      <c r="AP55" s="106" t="s">
        <v>50</v>
      </c>
      <c r="AQ55" s="184"/>
      <c r="AR55" s="65">
        <f>SUM(C55:AQ55)</f>
        <v>19</v>
      </c>
      <c r="AS55" s="25"/>
      <c r="AU55" s="402" t="str">
        <f t="shared" si="0"/>
        <v>-</v>
      </c>
    </row>
    <row r="56" spans="1:47" ht="15.6" customHeight="1" x14ac:dyDescent="0.2">
      <c r="A56" s="400" t="s">
        <v>61</v>
      </c>
      <c r="B56" s="29" t="s">
        <v>5</v>
      </c>
      <c r="C56" s="266" t="s">
        <v>50</v>
      </c>
      <c r="D56" s="301" t="s">
        <v>50</v>
      </c>
      <c r="E56" s="300" t="s">
        <v>50</v>
      </c>
      <c r="F56" s="266" t="s">
        <v>50</v>
      </c>
      <c r="G56" s="300" t="s">
        <v>50</v>
      </c>
      <c r="H56" s="266" t="s">
        <v>50</v>
      </c>
      <c r="I56" s="266" t="s">
        <v>50</v>
      </c>
      <c r="J56" s="301" t="s">
        <v>50</v>
      </c>
      <c r="K56" s="301" t="s">
        <v>50</v>
      </c>
      <c r="L56" s="300" t="s">
        <v>50</v>
      </c>
      <c r="M56" s="302" t="s">
        <v>50</v>
      </c>
      <c r="N56" s="304" t="s">
        <v>50</v>
      </c>
      <c r="O56" s="304" t="s">
        <v>50</v>
      </c>
      <c r="P56" s="304" t="s">
        <v>50</v>
      </c>
      <c r="Q56" s="303" t="s">
        <v>50</v>
      </c>
      <c r="R56" s="302" t="s">
        <v>50</v>
      </c>
      <c r="S56" s="303" t="s">
        <v>50</v>
      </c>
      <c r="T56" s="302">
        <f>T55</f>
        <v>3</v>
      </c>
      <c r="U56" s="303">
        <f t="shared" ref="U56:AI56" si="5">T56-U54+U55</f>
        <v>3</v>
      </c>
      <c r="V56" s="302">
        <f t="shared" si="5"/>
        <v>4</v>
      </c>
      <c r="W56" s="302">
        <f t="shared" si="5"/>
        <v>5</v>
      </c>
      <c r="X56" s="302">
        <f t="shared" si="5"/>
        <v>5</v>
      </c>
      <c r="Y56" s="304">
        <f t="shared" si="5"/>
        <v>5</v>
      </c>
      <c r="Z56" s="304">
        <f t="shared" si="5"/>
        <v>5</v>
      </c>
      <c r="AA56" s="304">
        <f t="shared" si="5"/>
        <v>3</v>
      </c>
      <c r="AB56" s="303">
        <f t="shared" si="5"/>
        <v>3</v>
      </c>
      <c r="AC56" s="302">
        <f t="shared" si="5"/>
        <v>4</v>
      </c>
      <c r="AD56" s="266">
        <f t="shared" si="5"/>
        <v>8</v>
      </c>
      <c r="AE56" s="301">
        <f t="shared" si="5"/>
        <v>15</v>
      </c>
      <c r="AF56" s="301">
        <f t="shared" si="5"/>
        <v>15</v>
      </c>
      <c r="AG56" s="300">
        <f t="shared" si="5"/>
        <v>15</v>
      </c>
      <c r="AH56" s="299">
        <f t="shared" si="5"/>
        <v>12</v>
      </c>
      <c r="AI56" s="298">
        <f t="shared" si="5"/>
        <v>0</v>
      </c>
      <c r="AJ56" s="266" t="s">
        <v>50</v>
      </c>
      <c r="AK56" s="297" t="s">
        <v>50</v>
      </c>
      <c r="AL56" s="296" t="s">
        <v>50</v>
      </c>
      <c r="AM56" s="141" t="s">
        <v>50</v>
      </c>
      <c r="AN56" s="295" t="s">
        <v>50</v>
      </c>
      <c r="AO56" s="141" t="s">
        <v>50</v>
      </c>
      <c r="AP56" s="294" t="s">
        <v>50</v>
      </c>
      <c r="AQ56" s="294" t="s">
        <v>50</v>
      </c>
      <c r="AR56" s="66"/>
      <c r="AS56" s="26">
        <f>MAX(C56:AQ56)</f>
        <v>15</v>
      </c>
      <c r="AU56" s="402">
        <f t="shared" si="0"/>
        <v>4</v>
      </c>
    </row>
    <row r="57" spans="1:47" ht="15.6" customHeight="1" x14ac:dyDescent="0.2">
      <c r="A57" s="401"/>
      <c r="B57" s="29" t="s">
        <v>6</v>
      </c>
      <c r="C57" s="253"/>
      <c r="D57" s="70"/>
      <c r="E57" s="70"/>
      <c r="F57" s="71" t="s">
        <v>50</v>
      </c>
      <c r="G57" s="70"/>
      <c r="H57" s="254" t="s">
        <v>50</v>
      </c>
      <c r="I57" s="253"/>
      <c r="J57" s="70"/>
      <c r="K57" s="70"/>
      <c r="L57" s="252" t="s">
        <v>50</v>
      </c>
      <c r="M57" s="250"/>
      <c r="N57" s="248"/>
      <c r="O57" s="248"/>
      <c r="P57" s="248"/>
      <c r="Q57" s="251" t="s">
        <v>50</v>
      </c>
      <c r="R57" s="250"/>
      <c r="S57" s="248"/>
      <c r="T57" s="258" t="s">
        <v>50</v>
      </c>
      <c r="U57" s="248"/>
      <c r="V57" s="247">
        <v>12.43</v>
      </c>
      <c r="W57" s="244"/>
      <c r="X57" s="246"/>
      <c r="Y57" s="244"/>
      <c r="Z57" s="245">
        <v>12.47</v>
      </c>
      <c r="AA57" s="244"/>
      <c r="AB57" s="244"/>
      <c r="AC57" s="243">
        <v>12.51</v>
      </c>
      <c r="AD57" s="242"/>
      <c r="AE57" s="241"/>
      <c r="AF57" s="240">
        <v>12.57</v>
      </c>
      <c r="AG57" s="241"/>
      <c r="AH57" s="286"/>
      <c r="AI57" s="288">
        <v>13</v>
      </c>
      <c r="AJ57" s="239"/>
      <c r="AK57" s="238"/>
      <c r="AL57" s="287" t="s">
        <v>50</v>
      </c>
      <c r="AM57" s="113"/>
      <c r="AN57" s="112"/>
      <c r="AO57" s="113"/>
      <c r="AP57" s="112"/>
      <c r="AQ57" s="256" t="s">
        <v>50</v>
      </c>
      <c r="AR57" s="67">
        <v>0.2</v>
      </c>
      <c r="AS57" s="25"/>
      <c r="AU57" s="402" t="str">
        <f t="shared" si="0"/>
        <v>-</v>
      </c>
    </row>
    <row r="58" spans="1:47" ht="15.6" customHeight="1" x14ac:dyDescent="0.2">
      <c r="A58" s="401"/>
      <c r="B58" s="29" t="s">
        <v>7</v>
      </c>
      <c r="C58" s="255" t="s">
        <v>50</v>
      </c>
      <c r="D58" s="70"/>
      <c r="E58" s="70"/>
      <c r="F58" s="71" t="s">
        <v>50</v>
      </c>
      <c r="G58" s="70"/>
      <c r="H58" s="254" t="s">
        <v>50</v>
      </c>
      <c r="I58" s="253"/>
      <c r="J58" s="70"/>
      <c r="K58" s="70"/>
      <c r="L58" s="252" t="s">
        <v>50</v>
      </c>
      <c r="M58" s="250"/>
      <c r="N58" s="248"/>
      <c r="O58" s="248"/>
      <c r="P58" s="248"/>
      <c r="Q58" s="251" t="s">
        <v>50</v>
      </c>
      <c r="R58" s="250"/>
      <c r="S58" s="248"/>
      <c r="T58" s="249">
        <v>12.4</v>
      </c>
      <c r="U58" s="248"/>
      <c r="V58" s="247">
        <v>12.43</v>
      </c>
      <c r="W58" s="244"/>
      <c r="X58" s="246"/>
      <c r="Y58" s="244"/>
      <c r="Z58" s="245">
        <v>12.47</v>
      </c>
      <c r="AA58" s="244"/>
      <c r="AB58" s="244"/>
      <c r="AC58" s="243">
        <v>12.52</v>
      </c>
      <c r="AD58" s="242"/>
      <c r="AE58" s="241"/>
      <c r="AF58" s="240">
        <v>12.57</v>
      </c>
      <c r="AG58" s="241"/>
      <c r="AH58" s="286"/>
      <c r="AI58" s="285"/>
      <c r="AJ58" s="239"/>
      <c r="AK58" s="238"/>
      <c r="AL58" s="237" t="s">
        <v>50</v>
      </c>
      <c r="AM58" s="113"/>
      <c r="AN58" s="112"/>
      <c r="AO58" s="113"/>
      <c r="AP58" s="112"/>
      <c r="AQ58" s="236"/>
      <c r="AR58" s="66"/>
      <c r="AS58" s="27"/>
      <c r="AU58" s="402" t="str">
        <f t="shared" si="0"/>
        <v>-</v>
      </c>
    </row>
    <row r="59" spans="1:47" ht="15.6" customHeight="1" thickBot="1" x14ac:dyDescent="0.25">
      <c r="A59" s="62">
        <v>198</v>
      </c>
      <c r="B59" s="35" t="s">
        <v>9</v>
      </c>
      <c r="C59" s="235" t="s">
        <v>65</v>
      </c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3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4"/>
      <c r="AN59" s="234"/>
      <c r="AO59" s="234"/>
      <c r="AP59" s="234"/>
      <c r="AQ59" s="233"/>
      <c r="AR59" s="68"/>
      <c r="AS59" s="28"/>
      <c r="AU59" s="402" t="str">
        <f t="shared" si="0"/>
        <v>-</v>
      </c>
    </row>
    <row r="60" spans="1:47" ht="15.6" customHeight="1" x14ac:dyDescent="0.2">
      <c r="A60" s="60"/>
      <c r="B60" s="30" t="s">
        <v>3</v>
      </c>
      <c r="C60" s="232"/>
      <c r="D60" s="46" t="s">
        <v>50</v>
      </c>
      <c r="E60" s="46" t="s">
        <v>50</v>
      </c>
      <c r="F60" s="284" t="s">
        <v>50</v>
      </c>
      <c r="G60" s="46" t="s">
        <v>50</v>
      </c>
      <c r="H60" s="277" t="s">
        <v>50</v>
      </c>
      <c r="I60" s="47">
        <v>0</v>
      </c>
      <c r="J60" s="46">
        <v>0</v>
      </c>
      <c r="K60" s="46">
        <v>0</v>
      </c>
      <c r="L60" s="46">
        <v>1</v>
      </c>
      <c r="M60" s="282" t="s">
        <v>50</v>
      </c>
      <c r="N60" s="281" t="s">
        <v>50</v>
      </c>
      <c r="O60" s="281" t="s">
        <v>50</v>
      </c>
      <c r="P60" s="281" t="s">
        <v>50</v>
      </c>
      <c r="Q60" s="281" t="s">
        <v>50</v>
      </c>
      <c r="R60" s="282" t="s">
        <v>50</v>
      </c>
      <c r="S60" s="281" t="s">
        <v>50</v>
      </c>
      <c r="T60" s="282" t="s">
        <v>50</v>
      </c>
      <c r="U60" s="281" t="s">
        <v>50</v>
      </c>
      <c r="V60" s="283" t="s">
        <v>50</v>
      </c>
      <c r="W60" s="281" t="s">
        <v>50</v>
      </c>
      <c r="X60" s="282" t="s">
        <v>50</v>
      </c>
      <c r="Y60" s="281" t="s">
        <v>50</v>
      </c>
      <c r="Z60" s="281" t="s">
        <v>50</v>
      </c>
      <c r="AA60" s="281" t="s">
        <v>50</v>
      </c>
      <c r="AB60" s="281" t="s">
        <v>50</v>
      </c>
      <c r="AC60" s="280" t="s">
        <v>50</v>
      </c>
      <c r="AD60" s="47">
        <v>0</v>
      </c>
      <c r="AE60" s="46">
        <v>0</v>
      </c>
      <c r="AF60" s="46">
        <v>0</v>
      </c>
      <c r="AG60" s="46">
        <v>0</v>
      </c>
      <c r="AH60" s="279" t="s">
        <v>50</v>
      </c>
      <c r="AI60" s="278" t="s">
        <v>50</v>
      </c>
      <c r="AJ60" s="277">
        <v>8</v>
      </c>
      <c r="AK60" s="276">
        <v>0</v>
      </c>
      <c r="AL60" s="176">
        <v>13</v>
      </c>
      <c r="AM60" s="109" t="s">
        <v>50</v>
      </c>
      <c r="AN60" s="108" t="s">
        <v>50</v>
      </c>
      <c r="AO60" s="109" t="s">
        <v>50</v>
      </c>
      <c r="AP60" s="108" t="s">
        <v>50</v>
      </c>
      <c r="AQ60" s="180" t="s">
        <v>50</v>
      </c>
      <c r="AR60" s="64" t="s">
        <v>8</v>
      </c>
      <c r="AS60" s="24"/>
      <c r="AU60" s="402" t="str">
        <f t="shared" si="0"/>
        <v>-</v>
      </c>
    </row>
    <row r="61" spans="1:47" ht="15.6" customHeight="1" x14ac:dyDescent="0.2">
      <c r="A61" s="61">
        <v>13.3</v>
      </c>
      <c r="B61" s="31" t="s">
        <v>4</v>
      </c>
      <c r="C61" s="48" t="s">
        <v>50</v>
      </c>
      <c r="D61" s="50" t="s">
        <v>50</v>
      </c>
      <c r="E61" s="50" t="s">
        <v>50</v>
      </c>
      <c r="F61" s="275" t="s">
        <v>50</v>
      </c>
      <c r="G61" s="50" t="s">
        <v>50</v>
      </c>
      <c r="H61" s="268">
        <v>0</v>
      </c>
      <c r="I61" s="48">
        <v>2</v>
      </c>
      <c r="J61" s="50">
        <v>2</v>
      </c>
      <c r="K61" s="50">
        <v>0</v>
      </c>
      <c r="L61" s="50">
        <v>0</v>
      </c>
      <c r="M61" s="273" t="s">
        <v>50</v>
      </c>
      <c r="N61" s="272" t="s">
        <v>50</v>
      </c>
      <c r="O61" s="272" t="s">
        <v>50</v>
      </c>
      <c r="P61" s="272" t="s">
        <v>50</v>
      </c>
      <c r="Q61" s="272" t="s">
        <v>50</v>
      </c>
      <c r="R61" s="273" t="s">
        <v>50</v>
      </c>
      <c r="S61" s="272" t="s">
        <v>50</v>
      </c>
      <c r="T61" s="273" t="s">
        <v>50</v>
      </c>
      <c r="U61" s="272" t="s">
        <v>50</v>
      </c>
      <c r="V61" s="274" t="s">
        <v>50</v>
      </c>
      <c r="W61" s="272" t="s">
        <v>50</v>
      </c>
      <c r="X61" s="273" t="s">
        <v>50</v>
      </c>
      <c r="Y61" s="272" t="s">
        <v>50</v>
      </c>
      <c r="Z61" s="272" t="s">
        <v>50</v>
      </c>
      <c r="AA61" s="272" t="s">
        <v>50</v>
      </c>
      <c r="AB61" s="272" t="s">
        <v>50</v>
      </c>
      <c r="AC61" s="271" t="s">
        <v>50</v>
      </c>
      <c r="AD61" s="48">
        <v>3</v>
      </c>
      <c r="AE61" s="50">
        <v>9</v>
      </c>
      <c r="AF61" s="50">
        <v>4</v>
      </c>
      <c r="AG61" s="50">
        <v>0</v>
      </c>
      <c r="AH61" s="270" t="s">
        <v>50</v>
      </c>
      <c r="AI61" s="269"/>
      <c r="AJ61" s="268">
        <v>2</v>
      </c>
      <c r="AK61" s="267">
        <v>0</v>
      </c>
      <c r="AL61" s="237" t="s">
        <v>50</v>
      </c>
      <c r="AM61" s="104" t="s">
        <v>50</v>
      </c>
      <c r="AN61" s="106" t="s">
        <v>50</v>
      </c>
      <c r="AO61" s="104" t="s">
        <v>50</v>
      </c>
      <c r="AP61" s="106" t="s">
        <v>50</v>
      </c>
      <c r="AQ61" s="184"/>
      <c r="AR61" s="65">
        <f>SUM(C61:AQ61)</f>
        <v>22</v>
      </c>
      <c r="AS61" s="25"/>
      <c r="AU61" s="402" t="str">
        <f t="shared" si="0"/>
        <v>-</v>
      </c>
    </row>
    <row r="62" spans="1:47" ht="15.6" customHeight="1" x14ac:dyDescent="0.2">
      <c r="A62" s="400" t="s">
        <v>46</v>
      </c>
      <c r="B62" s="29" t="s">
        <v>5</v>
      </c>
      <c r="C62" s="266" t="str">
        <f>C61</f>
        <v>x</v>
      </c>
      <c r="D62" s="301" t="s">
        <v>50</v>
      </c>
      <c r="E62" s="300" t="s">
        <v>50</v>
      </c>
      <c r="F62" s="266" t="s">
        <v>50</v>
      </c>
      <c r="G62" s="300" t="s">
        <v>50</v>
      </c>
      <c r="H62" s="266">
        <f>H61</f>
        <v>0</v>
      </c>
      <c r="I62" s="266">
        <f>H62-I60+I61</f>
        <v>2</v>
      </c>
      <c r="J62" s="301">
        <f>I62-J60+J61</f>
        <v>4</v>
      </c>
      <c r="K62" s="301">
        <f>J62-K60+K61</f>
        <v>4</v>
      </c>
      <c r="L62" s="300">
        <f>K62-L60+L61</f>
        <v>3</v>
      </c>
      <c r="M62" s="302" t="s">
        <v>50</v>
      </c>
      <c r="N62" s="304" t="s">
        <v>50</v>
      </c>
      <c r="O62" s="304" t="s">
        <v>50</v>
      </c>
      <c r="P62" s="304" t="s">
        <v>50</v>
      </c>
      <c r="Q62" s="303" t="s">
        <v>50</v>
      </c>
      <c r="R62" s="302" t="s">
        <v>50</v>
      </c>
      <c r="S62" s="303" t="s">
        <v>50</v>
      </c>
      <c r="T62" s="302" t="s">
        <v>50</v>
      </c>
      <c r="U62" s="303" t="s">
        <v>50</v>
      </c>
      <c r="V62" s="302" t="s">
        <v>50</v>
      </c>
      <c r="W62" s="302" t="s">
        <v>50</v>
      </c>
      <c r="X62" s="302" t="s">
        <v>50</v>
      </c>
      <c r="Y62" s="304" t="s">
        <v>50</v>
      </c>
      <c r="Z62" s="304" t="s">
        <v>50</v>
      </c>
      <c r="AA62" s="304" t="s">
        <v>50</v>
      </c>
      <c r="AB62" s="303" t="s">
        <v>50</v>
      </c>
      <c r="AC62" s="302" t="s">
        <v>50</v>
      </c>
      <c r="AD62" s="266">
        <f>L62-AD60+AD61</f>
        <v>6</v>
      </c>
      <c r="AE62" s="301">
        <f>AD62-AE60+AE61</f>
        <v>15</v>
      </c>
      <c r="AF62" s="301">
        <f>AE62-AF60+AF61</f>
        <v>19</v>
      </c>
      <c r="AG62" s="300">
        <f>AF62-AG60+AG61</f>
        <v>19</v>
      </c>
      <c r="AH62" s="299" t="s">
        <v>50</v>
      </c>
      <c r="AI62" s="298" t="s">
        <v>50</v>
      </c>
      <c r="AJ62" s="266">
        <f>AG62-AJ60+AJ61</f>
        <v>13</v>
      </c>
      <c r="AK62" s="297">
        <f>AJ62-AK60+AK61</f>
        <v>13</v>
      </c>
      <c r="AL62" s="296">
        <f>AK62-AL60</f>
        <v>0</v>
      </c>
      <c r="AM62" s="141" t="s">
        <v>50</v>
      </c>
      <c r="AN62" s="295" t="s">
        <v>50</v>
      </c>
      <c r="AO62" s="141" t="s">
        <v>50</v>
      </c>
      <c r="AP62" s="294" t="s">
        <v>50</v>
      </c>
      <c r="AQ62" s="294" t="s">
        <v>50</v>
      </c>
      <c r="AR62" s="66"/>
      <c r="AS62" s="26">
        <f>MAX(C62:AQ62)</f>
        <v>19</v>
      </c>
      <c r="AU62" s="402">
        <f t="shared" si="0"/>
        <v>13</v>
      </c>
    </row>
    <row r="63" spans="1:47" ht="15.6" customHeight="1" x14ac:dyDescent="0.2">
      <c r="A63" s="401"/>
      <c r="B63" s="29" t="s">
        <v>6</v>
      </c>
      <c r="C63" s="253"/>
      <c r="D63" s="70"/>
      <c r="E63" s="70"/>
      <c r="F63" s="71" t="s">
        <v>50</v>
      </c>
      <c r="G63" s="70"/>
      <c r="H63" s="254" t="s">
        <v>50</v>
      </c>
      <c r="I63" s="253"/>
      <c r="J63" s="70"/>
      <c r="K63" s="70"/>
      <c r="L63" s="240">
        <v>13.35</v>
      </c>
      <c r="M63" s="250"/>
      <c r="N63" s="248"/>
      <c r="O63" s="248"/>
      <c r="P63" s="248"/>
      <c r="Q63" s="251" t="s">
        <v>50</v>
      </c>
      <c r="R63" s="250"/>
      <c r="S63" s="248"/>
      <c r="T63" s="258" t="s">
        <v>50</v>
      </c>
      <c r="U63" s="248"/>
      <c r="V63" s="289" t="s">
        <v>50</v>
      </c>
      <c r="W63" s="248"/>
      <c r="X63" s="250"/>
      <c r="Y63" s="248"/>
      <c r="Z63" s="251" t="s">
        <v>50</v>
      </c>
      <c r="AA63" s="248"/>
      <c r="AB63" s="248"/>
      <c r="AC63" s="305" t="s">
        <v>50</v>
      </c>
      <c r="AD63" s="253"/>
      <c r="AE63" s="70"/>
      <c r="AF63" s="240">
        <v>13.4</v>
      </c>
      <c r="AG63" s="241"/>
      <c r="AH63" s="94"/>
      <c r="AI63" s="73" t="s">
        <v>50</v>
      </c>
      <c r="AJ63" s="239"/>
      <c r="AK63" s="238"/>
      <c r="AL63" s="257">
        <v>13.47</v>
      </c>
      <c r="AM63" s="113"/>
      <c r="AN63" s="112"/>
      <c r="AO63" s="113"/>
      <c r="AP63" s="112"/>
      <c r="AQ63" s="256" t="s">
        <v>50</v>
      </c>
      <c r="AR63" s="67">
        <v>0.16</v>
      </c>
      <c r="AS63" s="25"/>
      <c r="AU63" s="402" t="str">
        <f t="shared" si="0"/>
        <v>-</v>
      </c>
    </row>
    <row r="64" spans="1:47" ht="15.6" customHeight="1" x14ac:dyDescent="0.2">
      <c r="A64" s="401"/>
      <c r="B64" s="29" t="s">
        <v>7</v>
      </c>
      <c r="C64" s="255" t="s">
        <v>50</v>
      </c>
      <c r="D64" s="70"/>
      <c r="E64" s="70"/>
      <c r="F64" s="71" t="s">
        <v>50</v>
      </c>
      <c r="G64" s="70"/>
      <c r="H64" s="290">
        <v>13.31</v>
      </c>
      <c r="I64" s="253"/>
      <c r="J64" s="70"/>
      <c r="K64" s="70"/>
      <c r="L64" s="240">
        <v>13.35</v>
      </c>
      <c r="M64" s="250"/>
      <c r="N64" s="248"/>
      <c r="O64" s="248"/>
      <c r="P64" s="248"/>
      <c r="Q64" s="251" t="s">
        <v>50</v>
      </c>
      <c r="R64" s="250"/>
      <c r="S64" s="248"/>
      <c r="T64" s="258" t="s">
        <v>50</v>
      </c>
      <c r="U64" s="248"/>
      <c r="V64" s="289" t="s">
        <v>50</v>
      </c>
      <c r="W64" s="248"/>
      <c r="X64" s="250"/>
      <c r="Y64" s="248"/>
      <c r="Z64" s="251" t="s">
        <v>50</v>
      </c>
      <c r="AA64" s="248"/>
      <c r="AB64" s="248"/>
      <c r="AC64" s="305" t="s">
        <v>50</v>
      </c>
      <c r="AD64" s="253"/>
      <c r="AE64" s="70"/>
      <c r="AF64" s="240">
        <v>13.4</v>
      </c>
      <c r="AG64" s="241"/>
      <c r="AH64" s="94"/>
      <c r="AI64" s="95"/>
      <c r="AJ64" s="239"/>
      <c r="AK64" s="238"/>
      <c r="AL64" s="237" t="s">
        <v>50</v>
      </c>
      <c r="AM64" s="113"/>
      <c r="AN64" s="112"/>
      <c r="AO64" s="113"/>
      <c r="AP64" s="112"/>
      <c r="AQ64" s="236"/>
      <c r="AR64" s="66"/>
      <c r="AS64" s="27"/>
      <c r="AU64" s="402" t="str">
        <f t="shared" si="0"/>
        <v>-</v>
      </c>
    </row>
    <row r="65" spans="1:47" ht="15.6" customHeight="1" thickBot="1" x14ac:dyDescent="0.25">
      <c r="A65" s="62">
        <v>143</v>
      </c>
      <c r="B65" s="35" t="s">
        <v>9</v>
      </c>
      <c r="C65" s="235"/>
      <c r="D65" s="234"/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3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3"/>
      <c r="AR65" s="68"/>
      <c r="AS65" s="28"/>
      <c r="AU65" s="402" t="str">
        <f t="shared" si="0"/>
        <v>-</v>
      </c>
    </row>
    <row r="66" spans="1:47" ht="15.6" customHeight="1" x14ac:dyDescent="0.2">
      <c r="A66" s="60"/>
      <c r="B66" s="30" t="s">
        <v>3</v>
      </c>
      <c r="C66" s="232"/>
      <c r="D66" s="46">
        <v>0</v>
      </c>
      <c r="E66" s="46">
        <v>0</v>
      </c>
      <c r="F66" s="284">
        <v>0</v>
      </c>
      <c r="G66" s="46">
        <v>0</v>
      </c>
      <c r="H66" s="277">
        <v>0</v>
      </c>
      <c r="I66" s="47" t="s">
        <v>50</v>
      </c>
      <c r="J66" s="46" t="s">
        <v>50</v>
      </c>
      <c r="K66" s="46" t="s">
        <v>50</v>
      </c>
      <c r="L66" s="46" t="s">
        <v>50</v>
      </c>
      <c r="M66" s="282">
        <v>0</v>
      </c>
      <c r="N66" s="281">
        <v>2</v>
      </c>
      <c r="O66" s="281">
        <v>1</v>
      </c>
      <c r="P66" s="281">
        <v>1</v>
      </c>
      <c r="Q66" s="281">
        <v>0</v>
      </c>
      <c r="R66" s="282">
        <v>0</v>
      </c>
      <c r="S66" s="281">
        <v>0</v>
      </c>
      <c r="T66" s="282">
        <v>2</v>
      </c>
      <c r="U66" s="281">
        <v>0</v>
      </c>
      <c r="V66" s="283">
        <v>1</v>
      </c>
      <c r="W66" s="281">
        <v>0</v>
      </c>
      <c r="X66" s="282" t="s">
        <v>50</v>
      </c>
      <c r="Y66" s="281" t="s">
        <v>50</v>
      </c>
      <c r="Z66" s="281" t="s">
        <v>50</v>
      </c>
      <c r="AA66" s="281" t="s">
        <v>50</v>
      </c>
      <c r="AB66" s="281" t="s">
        <v>50</v>
      </c>
      <c r="AC66" s="280">
        <v>1</v>
      </c>
      <c r="AD66" s="47">
        <v>1</v>
      </c>
      <c r="AE66" s="46">
        <v>2</v>
      </c>
      <c r="AF66" s="46">
        <v>0</v>
      </c>
      <c r="AG66" s="46">
        <v>1</v>
      </c>
      <c r="AH66" s="279" t="s">
        <v>50</v>
      </c>
      <c r="AI66" s="278" t="s">
        <v>50</v>
      </c>
      <c r="AJ66" s="277">
        <v>7</v>
      </c>
      <c r="AK66" s="276" t="s">
        <v>50</v>
      </c>
      <c r="AL66" s="176" t="s">
        <v>50</v>
      </c>
      <c r="AM66" s="109">
        <v>0</v>
      </c>
      <c r="AN66" s="108">
        <v>0</v>
      </c>
      <c r="AO66" s="109">
        <v>0</v>
      </c>
      <c r="AP66" s="108">
        <v>3</v>
      </c>
      <c r="AQ66" s="180">
        <v>10</v>
      </c>
      <c r="AR66" s="64" t="s">
        <v>8</v>
      </c>
      <c r="AS66" s="24"/>
      <c r="AU66" s="402" t="str">
        <f t="shared" si="0"/>
        <v>-</v>
      </c>
    </row>
    <row r="67" spans="1:47" ht="15.6" customHeight="1" x14ac:dyDescent="0.2">
      <c r="A67" s="61">
        <v>14.37</v>
      </c>
      <c r="B67" s="31" t="s">
        <v>4</v>
      </c>
      <c r="C67" s="48">
        <v>2</v>
      </c>
      <c r="D67" s="50">
        <v>1</v>
      </c>
      <c r="E67" s="50">
        <v>1</v>
      </c>
      <c r="F67" s="275">
        <v>2</v>
      </c>
      <c r="G67" s="50">
        <v>0</v>
      </c>
      <c r="H67" s="268">
        <v>0</v>
      </c>
      <c r="I67" s="48" t="s">
        <v>50</v>
      </c>
      <c r="J67" s="50" t="s">
        <v>50</v>
      </c>
      <c r="K67" s="50" t="s">
        <v>50</v>
      </c>
      <c r="L67" s="50" t="s">
        <v>50</v>
      </c>
      <c r="M67" s="273">
        <v>2</v>
      </c>
      <c r="N67" s="272">
        <v>0</v>
      </c>
      <c r="O67" s="272">
        <v>1</v>
      </c>
      <c r="P67" s="272">
        <v>0</v>
      </c>
      <c r="Q67" s="272">
        <v>0</v>
      </c>
      <c r="R67" s="273">
        <v>0</v>
      </c>
      <c r="S67" s="272">
        <v>0</v>
      </c>
      <c r="T67" s="273">
        <v>3</v>
      </c>
      <c r="U67" s="272">
        <v>0</v>
      </c>
      <c r="V67" s="274">
        <v>1</v>
      </c>
      <c r="W67" s="272">
        <v>1</v>
      </c>
      <c r="X67" s="273" t="s">
        <v>50</v>
      </c>
      <c r="Y67" s="272" t="s">
        <v>50</v>
      </c>
      <c r="Z67" s="272" t="s">
        <v>50</v>
      </c>
      <c r="AA67" s="272" t="s">
        <v>50</v>
      </c>
      <c r="AB67" s="272" t="s">
        <v>50</v>
      </c>
      <c r="AC67" s="271">
        <v>2</v>
      </c>
      <c r="AD67" s="48">
        <v>2</v>
      </c>
      <c r="AE67" s="50">
        <v>13</v>
      </c>
      <c r="AF67" s="50">
        <v>1</v>
      </c>
      <c r="AG67" s="50">
        <v>0</v>
      </c>
      <c r="AH67" s="270" t="s">
        <v>50</v>
      </c>
      <c r="AI67" s="269"/>
      <c r="AJ67" s="268">
        <v>0</v>
      </c>
      <c r="AK67" s="267" t="s">
        <v>50</v>
      </c>
      <c r="AL67" s="237" t="s">
        <v>50</v>
      </c>
      <c r="AM67" s="104">
        <v>0</v>
      </c>
      <c r="AN67" s="106">
        <v>0</v>
      </c>
      <c r="AO67" s="104">
        <v>0</v>
      </c>
      <c r="AP67" s="106">
        <v>0</v>
      </c>
      <c r="AQ67" s="184"/>
      <c r="AR67" s="65">
        <f>SUM(C67:AQ67)</f>
        <v>32</v>
      </c>
      <c r="AS67" s="25"/>
      <c r="AU67" s="402" t="str">
        <f t="shared" si="0"/>
        <v>-</v>
      </c>
    </row>
    <row r="68" spans="1:47" ht="15.6" customHeight="1" x14ac:dyDescent="0.2">
      <c r="A68" s="400" t="s">
        <v>63</v>
      </c>
      <c r="B68" s="29" t="s">
        <v>5</v>
      </c>
      <c r="C68" s="266">
        <f>C67</f>
        <v>2</v>
      </c>
      <c r="D68" s="301">
        <f>C68-D66+D67</f>
        <v>3</v>
      </c>
      <c r="E68" s="300">
        <f>D68-E66+E67</f>
        <v>4</v>
      </c>
      <c r="F68" s="266">
        <f>E68-F66+F67</f>
        <v>6</v>
      </c>
      <c r="G68" s="300">
        <f>F68-G66+G67</f>
        <v>6</v>
      </c>
      <c r="H68" s="266">
        <f>G68-H66+H67</f>
        <v>6</v>
      </c>
      <c r="I68" s="266" t="s">
        <v>50</v>
      </c>
      <c r="J68" s="301" t="s">
        <v>50</v>
      </c>
      <c r="K68" s="301" t="s">
        <v>50</v>
      </c>
      <c r="L68" s="300" t="s">
        <v>50</v>
      </c>
      <c r="M68" s="302">
        <f>H68-M66+M67</f>
        <v>8</v>
      </c>
      <c r="N68" s="304">
        <f t="shared" ref="N68:W68" si="6">M68-N66+N67</f>
        <v>6</v>
      </c>
      <c r="O68" s="304">
        <f t="shared" si="6"/>
        <v>6</v>
      </c>
      <c r="P68" s="304">
        <f t="shared" si="6"/>
        <v>5</v>
      </c>
      <c r="Q68" s="303">
        <f t="shared" si="6"/>
        <v>5</v>
      </c>
      <c r="R68" s="302">
        <f t="shared" si="6"/>
        <v>5</v>
      </c>
      <c r="S68" s="303">
        <f t="shared" si="6"/>
        <v>5</v>
      </c>
      <c r="T68" s="302">
        <f t="shared" si="6"/>
        <v>6</v>
      </c>
      <c r="U68" s="303">
        <f t="shared" si="6"/>
        <v>6</v>
      </c>
      <c r="V68" s="302">
        <f t="shared" si="6"/>
        <v>6</v>
      </c>
      <c r="W68" s="302">
        <f t="shared" si="6"/>
        <v>7</v>
      </c>
      <c r="X68" s="302" t="s">
        <v>50</v>
      </c>
      <c r="Y68" s="304" t="s">
        <v>50</v>
      </c>
      <c r="Z68" s="304" t="s">
        <v>50</v>
      </c>
      <c r="AA68" s="304" t="s">
        <v>50</v>
      </c>
      <c r="AB68" s="303" t="s">
        <v>50</v>
      </c>
      <c r="AC68" s="302">
        <f>W68-AC66+AC67</f>
        <v>8</v>
      </c>
      <c r="AD68" s="266">
        <f>AC68-AD66+AD67</f>
        <v>9</v>
      </c>
      <c r="AE68" s="301">
        <f>AD68-AE66+AE67</f>
        <v>20</v>
      </c>
      <c r="AF68" s="301">
        <f>AE68-AF66+AF67</f>
        <v>21</v>
      </c>
      <c r="AG68" s="300">
        <f>AF68-AG66+AG67</f>
        <v>20</v>
      </c>
      <c r="AH68" s="299" t="s">
        <v>50</v>
      </c>
      <c r="AI68" s="298" t="s">
        <v>50</v>
      </c>
      <c r="AJ68" s="266">
        <f>AG68-AJ66+AJ67</f>
        <v>13</v>
      </c>
      <c r="AK68" s="297" t="s">
        <v>50</v>
      </c>
      <c r="AL68" s="296" t="s">
        <v>50</v>
      </c>
      <c r="AM68" s="141">
        <f>AJ68-AM66+AM67</f>
        <v>13</v>
      </c>
      <c r="AN68" s="295">
        <f>AM68-AN66+AN67</f>
        <v>13</v>
      </c>
      <c r="AO68" s="141">
        <f>AN68-AO66+AO67</f>
        <v>13</v>
      </c>
      <c r="AP68" s="294">
        <f>AO68-AP66+AP67</f>
        <v>10</v>
      </c>
      <c r="AQ68" s="294">
        <f>AP68-AQ66+AQ67</f>
        <v>0</v>
      </c>
      <c r="AR68" s="66"/>
      <c r="AS68" s="26">
        <f>MAX(C68:AQ68)</f>
        <v>21</v>
      </c>
      <c r="AU68" s="402">
        <f t="shared" si="0"/>
        <v>28</v>
      </c>
    </row>
    <row r="69" spans="1:47" ht="15.6" customHeight="1" x14ac:dyDescent="0.2">
      <c r="A69" s="401"/>
      <c r="B69" s="29" t="s">
        <v>6</v>
      </c>
      <c r="C69" s="242"/>
      <c r="D69" s="241"/>
      <c r="E69" s="241"/>
      <c r="F69" s="291">
        <v>14.43</v>
      </c>
      <c r="G69" s="241"/>
      <c r="H69" s="290">
        <v>14.46</v>
      </c>
      <c r="I69" s="242"/>
      <c r="J69" s="70"/>
      <c r="K69" s="70"/>
      <c r="L69" s="252" t="s">
        <v>50</v>
      </c>
      <c r="M69" s="250"/>
      <c r="N69" s="248"/>
      <c r="O69" s="248"/>
      <c r="P69" s="244"/>
      <c r="Q69" s="245">
        <v>14.53</v>
      </c>
      <c r="R69" s="246"/>
      <c r="S69" s="244"/>
      <c r="T69" s="249">
        <v>14.56</v>
      </c>
      <c r="U69" s="244"/>
      <c r="V69" s="247">
        <v>14.58</v>
      </c>
      <c r="W69" s="248"/>
      <c r="X69" s="250"/>
      <c r="Y69" s="248"/>
      <c r="Z69" s="251" t="s">
        <v>50</v>
      </c>
      <c r="AA69" s="248"/>
      <c r="AB69" s="248"/>
      <c r="AC69" s="243">
        <v>15.01</v>
      </c>
      <c r="AD69" s="242"/>
      <c r="AE69" s="241"/>
      <c r="AF69" s="240">
        <v>15.07</v>
      </c>
      <c r="AG69" s="241"/>
      <c r="AH69" s="94"/>
      <c r="AI69" s="73" t="s">
        <v>50</v>
      </c>
      <c r="AJ69" s="239"/>
      <c r="AK69" s="238"/>
      <c r="AL69" s="287" t="s">
        <v>50</v>
      </c>
      <c r="AM69" s="113"/>
      <c r="AN69" s="112"/>
      <c r="AO69" s="113"/>
      <c r="AP69" s="112"/>
      <c r="AQ69" s="293">
        <v>15.18</v>
      </c>
      <c r="AR69" s="67">
        <v>0.41</v>
      </c>
      <c r="AS69" s="25"/>
      <c r="AU69" s="402" t="str">
        <f t="shared" si="0"/>
        <v>-</v>
      </c>
    </row>
    <row r="70" spans="1:47" ht="15.6" customHeight="1" x14ac:dyDescent="0.2">
      <c r="A70" s="401"/>
      <c r="B70" s="29" t="s">
        <v>7</v>
      </c>
      <c r="C70" s="292">
        <v>14.37</v>
      </c>
      <c r="D70" s="241"/>
      <c r="E70" s="241"/>
      <c r="F70" s="291">
        <v>14.43</v>
      </c>
      <c r="G70" s="241"/>
      <c r="H70" s="290">
        <v>14.46</v>
      </c>
      <c r="I70" s="242"/>
      <c r="J70" s="70"/>
      <c r="K70" s="70"/>
      <c r="L70" s="252" t="s">
        <v>50</v>
      </c>
      <c r="M70" s="250"/>
      <c r="N70" s="248"/>
      <c r="O70" s="248"/>
      <c r="P70" s="244"/>
      <c r="Q70" s="245">
        <v>14.53</v>
      </c>
      <c r="R70" s="246"/>
      <c r="S70" s="244"/>
      <c r="T70" s="249">
        <v>14.56</v>
      </c>
      <c r="U70" s="244"/>
      <c r="V70" s="247">
        <v>14.58</v>
      </c>
      <c r="W70" s="248"/>
      <c r="X70" s="250"/>
      <c r="Y70" s="248"/>
      <c r="Z70" s="251" t="s">
        <v>50</v>
      </c>
      <c r="AA70" s="248"/>
      <c r="AB70" s="248"/>
      <c r="AC70" s="243">
        <v>15.02</v>
      </c>
      <c r="AD70" s="242"/>
      <c r="AE70" s="241"/>
      <c r="AF70" s="240">
        <v>15.07</v>
      </c>
      <c r="AG70" s="241"/>
      <c r="AH70" s="94"/>
      <c r="AI70" s="95"/>
      <c r="AJ70" s="239"/>
      <c r="AK70" s="238"/>
      <c r="AL70" s="237" t="s">
        <v>50</v>
      </c>
      <c r="AM70" s="113"/>
      <c r="AN70" s="112"/>
      <c r="AO70" s="113"/>
      <c r="AP70" s="112"/>
      <c r="AQ70" s="236"/>
      <c r="AR70" s="66"/>
      <c r="AS70" s="27"/>
      <c r="AU70" s="402" t="str">
        <f t="shared" ref="AU70:AU116" si="7">IF(AK69&lt;&gt;"x",IF($B69="l. wsiad.",SUM(C69:F69,P70,Q69:V69,AJ70,AK69:AL69),"-"),IF($B69="l. wsiad.",SUM(C69:F69,P70,Q69:V69,AN70,AO69:AP69),"-"))</f>
        <v>-</v>
      </c>
    </row>
    <row r="71" spans="1:47" ht="15.6" customHeight="1" thickBot="1" x14ac:dyDescent="0.25">
      <c r="A71" s="62">
        <v>143</v>
      </c>
      <c r="B71" s="35" t="s">
        <v>9</v>
      </c>
      <c r="C71" s="235"/>
      <c r="D71" s="234"/>
      <c r="E71" s="234"/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3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4"/>
      <c r="AN71" s="234"/>
      <c r="AO71" s="234"/>
      <c r="AP71" s="234"/>
      <c r="AQ71" s="233"/>
      <c r="AR71" s="68"/>
      <c r="AS71" s="28"/>
      <c r="AU71" s="402" t="str">
        <f t="shared" si="7"/>
        <v>-</v>
      </c>
    </row>
    <row r="72" spans="1:47" ht="15.6" customHeight="1" x14ac:dyDescent="0.2">
      <c r="A72" s="60"/>
      <c r="B72" s="30" t="s">
        <v>3</v>
      </c>
      <c r="C72" s="232"/>
      <c r="D72" s="46" t="s">
        <v>50</v>
      </c>
      <c r="E72" s="46" t="s">
        <v>50</v>
      </c>
      <c r="F72" s="284" t="s">
        <v>50</v>
      </c>
      <c r="G72" s="46" t="s">
        <v>50</v>
      </c>
      <c r="H72" s="277" t="s">
        <v>50</v>
      </c>
      <c r="I72" s="47" t="s">
        <v>50</v>
      </c>
      <c r="J72" s="46" t="s">
        <v>50</v>
      </c>
      <c r="K72" s="46" t="s">
        <v>50</v>
      </c>
      <c r="L72" s="46" t="s">
        <v>50</v>
      </c>
      <c r="M72" s="282" t="s">
        <v>50</v>
      </c>
      <c r="N72" s="281" t="s">
        <v>50</v>
      </c>
      <c r="O72" s="281" t="s">
        <v>50</v>
      </c>
      <c r="P72" s="281" t="s">
        <v>50</v>
      </c>
      <c r="Q72" s="281" t="s">
        <v>50</v>
      </c>
      <c r="R72" s="282" t="s">
        <v>50</v>
      </c>
      <c r="S72" s="281" t="s">
        <v>50</v>
      </c>
      <c r="T72" s="282" t="s">
        <v>50</v>
      </c>
      <c r="U72" s="281" t="s">
        <v>50</v>
      </c>
      <c r="V72" s="283" t="s">
        <v>50</v>
      </c>
      <c r="W72" s="281">
        <v>0</v>
      </c>
      <c r="X72" s="282">
        <v>0</v>
      </c>
      <c r="Y72" s="281">
        <v>0</v>
      </c>
      <c r="Z72" s="281">
        <v>0</v>
      </c>
      <c r="AA72" s="281">
        <v>0</v>
      </c>
      <c r="AB72" s="281">
        <v>0</v>
      </c>
      <c r="AC72" s="280">
        <v>0</v>
      </c>
      <c r="AD72" s="47">
        <v>0</v>
      </c>
      <c r="AE72" s="46">
        <v>0</v>
      </c>
      <c r="AF72" s="46">
        <v>2</v>
      </c>
      <c r="AG72" s="46">
        <v>0</v>
      </c>
      <c r="AH72" s="279">
        <v>0</v>
      </c>
      <c r="AI72" s="278">
        <v>1</v>
      </c>
      <c r="AJ72" s="277" t="s">
        <v>50</v>
      </c>
      <c r="AK72" s="276" t="s">
        <v>50</v>
      </c>
      <c r="AL72" s="176" t="s">
        <v>50</v>
      </c>
      <c r="AM72" s="109" t="s">
        <v>50</v>
      </c>
      <c r="AN72" s="108" t="s">
        <v>50</v>
      </c>
      <c r="AO72" s="109" t="s">
        <v>50</v>
      </c>
      <c r="AP72" s="108" t="s">
        <v>50</v>
      </c>
      <c r="AQ72" s="180" t="s">
        <v>50</v>
      </c>
      <c r="AR72" s="64" t="s">
        <v>8</v>
      </c>
      <c r="AS72" s="24"/>
      <c r="AU72" s="402" t="str">
        <f t="shared" si="7"/>
        <v>-</v>
      </c>
    </row>
    <row r="73" spans="1:47" ht="15.6" customHeight="1" x14ac:dyDescent="0.2">
      <c r="A73" s="61">
        <v>15.55</v>
      </c>
      <c r="B73" s="31" t="s">
        <v>4</v>
      </c>
      <c r="C73" s="48" t="s">
        <v>50</v>
      </c>
      <c r="D73" s="50" t="s">
        <v>50</v>
      </c>
      <c r="E73" s="50" t="s">
        <v>50</v>
      </c>
      <c r="F73" s="275" t="s">
        <v>50</v>
      </c>
      <c r="G73" s="50" t="s">
        <v>50</v>
      </c>
      <c r="H73" s="268" t="s">
        <v>50</v>
      </c>
      <c r="I73" s="48" t="s">
        <v>50</v>
      </c>
      <c r="J73" s="50" t="s">
        <v>50</v>
      </c>
      <c r="K73" s="50" t="s">
        <v>50</v>
      </c>
      <c r="L73" s="50" t="s">
        <v>50</v>
      </c>
      <c r="M73" s="273" t="s">
        <v>50</v>
      </c>
      <c r="N73" s="272" t="s">
        <v>50</v>
      </c>
      <c r="O73" s="272" t="s">
        <v>50</v>
      </c>
      <c r="P73" s="272" t="s">
        <v>50</v>
      </c>
      <c r="Q73" s="272" t="s">
        <v>50</v>
      </c>
      <c r="R73" s="273" t="s">
        <v>50</v>
      </c>
      <c r="S73" s="272" t="s">
        <v>50</v>
      </c>
      <c r="T73" s="273" t="s">
        <v>50</v>
      </c>
      <c r="U73" s="272" t="s">
        <v>50</v>
      </c>
      <c r="V73" s="274">
        <v>2</v>
      </c>
      <c r="W73" s="272">
        <v>1</v>
      </c>
      <c r="X73" s="273">
        <v>0</v>
      </c>
      <c r="Y73" s="272">
        <v>0</v>
      </c>
      <c r="Z73" s="272">
        <v>0</v>
      </c>
      <c r="AA73" s="272">
        <v>0</v>
      </c>
      <c r="AB73" s="272">
        <v>0</v>
      </c>
      <c r="AC73" s="271">
        <v>0</v>
      </c>
      <c r="AD73" s="48">
        <v>0</v>
      </c>
      <c r="AE73" s="50">
        <v>0</v>
      </c>
      <c r="AF73" s="50">
        <v>0</v>
      </c>
      <c r="AG73" s="50">
        <v>0</v>
      </c>
      <c r="AH73" s="270">
        <v>0</v>
      </c>
      <c r="AI73" s="269"/>
      <c r="AJ73" s="268" t="s">
        <v>50</v>
      </c>
      <c r="AK73" s="267" t="s">
        <v>50</v>
      </c>
      <c r="AL73" s="237" t="s">
        <v>50</v>
      </c>
      <c r="AM73" s="104" t="s">
        <v>50</v>
      </c>
      <c r="AN73" s="106" t="s">
        <v>50</v>
      </c>
      <c r="AO73" s="104" t="s">
        <v>50</v>
      </c>
      <c r="AP73" s="106" t="s">
        <v>50</v>
      </c>
      <c r="AQ73" s="184"/>
      <c r="AR73" s="65">
        <f>SUM(C73:AQ73)</f>
        <v>3</v>
      </c>
      <c r="AS73" s="25"/>
      <c r="AU73" s="402" t="str">
        <f t="shared" si="7"/>
        <v>-</v>
      </c>
    </row>
    <row r="74" spans="1:47" ht="15.6" customHeight="1" x14ac:dyDescent="0.2">
      <c r="A74" s="400" t="s">
        <v>62</v>
      </c>
      <c r="B74" s="29" t="s">
        <v>5</v>
      </c>
      <c r="C74" s="266" t="s">
        <v>50</v>
      </c>
      <c r="D74" s="262" t="s">
        <v>50</v>
      </c>
      <c r="E74" s="261" t="s">
        <v>50</v>
      </c>
      <c r="F74" s="266" t="s">
        <v>50</v>
      </c>
      <c r="G74" s="300" t="s">
        <v>50</v>
      </c>
      <c r="H74" s="266" t="s">
        <v>50</v>
      </c>
      <c r="I74" s="266" t="s">
        <v>50</v>
      </c>
      <c r="J74" s="301" t="s">
        <v>50</v>
      </c>
      <c r="K74" s="301" t="s">
        <v>50</v>
      </c>
      <c r="L74" s="300" t="s">
        <v>50</v>
      </c>
      <c r="M74" s="302" t="s">
        <v>50</v>
      </c>
      <c r="N74" s="304" t="s">
        <v>50</v>
      </c>
      <c r="O74" s="304" t="s">
        <v>50</v>
      </c>
      <c r="P74" s="304" t="s">
        <v>50</v>
      </c>
      <c r="Q74" s="303" t="s">
        <v>50</v>
      </c>
      <c r="R74" s="302" t="s">
        <v>50</v>
      </c>
      <c r="S74" s="303" t="s">
        <v>50</v>
      </c>
      <c r="T74" s="302" t="s">
        <v>50</v>
      </c>
      <c r="U74" s="303" t="s">
        <v>50</v>
      </c>
      <c r="V74" s="302">
        <f>V73</f>
        <v>2</v>
      </c>
      <c r="W74" s="302">
        <f t="shared" ref="W74:AI74" si="8">V74-W72+W73</f>
        <v>3</v>
      </c>
      <c r="X74" s="302">
        <f t="shared" si="8"/>
        <v>3</v>
      </c>
      <c r="Y74" s="304">
        <f t="shared" si="8"/>
        <v>3</v>
      </c>
      <c r="Z74" s="304">
        <f t="shared" si="8"/>
        <v>3</v>
      </c>
      <c r="AA74" s="304">
        <f t="shared" si="8"/>
        <v>3</v>
      </c>
      <c r="AB74" s="303">
        <f t="shared" si="8"/>
        <v>3</v>
      </c>
      <c r="AC74" s="302">
        <f t="shared" si="8"/>
        <v>3</v>
      </c>
      <c r="AD74" s="266">
        <f t="shared" si="8"/>
        <v>3</v>
      </c>
      <c r="AE74" s="301">
        <f t="shared" si="8"/>
        <v>3</v>
      </c>
      <c r="AF74" s="301">
        <f t="shared" si="8"/>
        <v>1</v>
      </c>
      <c r="AG74" s="300">
        <f t="shared" si="8"/>
        <v>1</v>
      </c>
      <c r="AH74" s="299">
        <f t="shared" si="8"/>
        <v>1</v>
      </c>
      <c r="AI74" s="298">
        <f t="shared" si="8"/>
        <v>0</v>
      </c>
      <c r="AJ74" s="266" t="s">
        <v>50</v>
      </c>
      <c r="AK74" s="297" t="s">
        <v>50</v>
      </c>
      <c r="AL74" s="296" t="s">
        <v>50</v>
      </c>
      <c r="AM74" s="141" t="s">
        <v>50</v>
      </c>
      <c r="AN74" s="295" t="s">
        <v>50</v>
      </c>
      <c r="AO74" s="141" t="s">
        <v>50</v>
      </c>
      <c r="AP74" s="294" t="s">
        <v>50</v>
      </c>
      <c r="AQ74" s="294" t="s">
        <v>50</v>
      </c>
      <c r="AR74" s="66"/>
      <c r="AS74" s="26">
        <f>MAX(C74:AQ74)</f>
        <v>3</v>
      </c>
      <c r="AU74" s="402">
        <f t="shared" si="7"/>
        <v>2</v>
      </c>
    </row>
    <row r="75" spans="1:47" ht="15.6" customHeight="1" x14ac:dyDescent="0.2">
      <c r="A75" s="401"/>
      <c r="B75" s="29" t="s">
        <v>6</v>
      </c>
      <c r="C75" s="253"/>
      <c r="D75" s="70"/>
      <c r="E75" s="70"/>
      <c r="F75" s="71" t="s">
        <v>50</v>
      </c>
      <c r="G75" s="70"/>
      <c r="H75" s="254" t="s">
        <v>50</v>
      </c>
      <c r="I75" s="253"/>
      <c r="J75" s="70"/>
      <c r="K75" s="70"/>
      <c r="L75" s="252" t="s">
        <v>50</v>
      </c>
      <c r="M75" s="250"/>
      <c r="N75" s="248"/>
      <c r="O75" s="248"/>
      <c r="P75" s="248"/>
      <c r="Q75" s="251" t="s">
        <v>50</v>
      </c>
      <c r="R75" s="250"/>
      <c r="S75" s="248"/>
      <c r="T75" s="258" t="s">
        <v>50</v>
      </c>
      <c r="U75" s="248"/>
      <c r="V75" s="289" t="s">
        <v>50</v>
      </c>
      <c r="W75" s="248"/>
      <c r="X75" s="250"/>
      <c r="Y75" s="248"/>
      <c r="Z75" s="245">
        <v>15.59</v>
      </c>
      <c r="AA75" s="244"/>
      <c r="AB75" s="244"/>
      <c r="AC75" s="243">
        <v>16.03</v>
      </c>
      <c r="AD75" s="242"/>
      <c r="AE75" s="241"/>
      <c r="AF75" s="240">
        <v>16.07</v>
      </c>
      <c r="AG75" s="241"/>
      <c r="AH75" s="286"/>
      <c r="AI75" s="288">
        <v>16.12</v>
      </c>
      <c r="AJ75" s="239"/>
      <c r="AK75" s="238"/>
      <c r="AL75" s="287" t="s">
        <v>50</v>
      </c>
      <c r="AM75" s="113"/>
      <c r="AN75" s="112"/>
      <c r="AO75" s="113"/>
      <c r="AP75" s="112"/>
      <c r="AQ75" s="256" t="s">
        <v>50</v>
      </c>
      <c r="AR75" s="67">
        <v>0.17</v>
      </c>
      <c r="AS75" s="25"/>
      <c r="AU75" s="402" t="str">
        <f t="shared" si="7"/>
        <v>-</v>
      </c>
    </row>
    <row r="76" spans="1:47" ht="15.6" customHeight="1" x14ac:dyDescent="0.2">
      <c r="A76" s="401"/>
      <c r="B76" s="29" t="s">
        <v>7</v>
      </c>
      <c r="C76" s="255" t="s">
        <v>50</v>
      </c>
      <c r="D76" s="70"/>
      <c r="E76" s="70"/>
      <c r="F76" s="71" t="s">
        <v>50</v>
      </c>
      <c r="G76" s="70"/>
      <c r="H76" s="254" t="s">
        <v>50</v>
      </c>
      <c r="I76" s="253"/>
      <c r="J76" s="70"/>
      <c r="K76" s="70"/>
      <c r="L76" s="252" t="s">
        <v>50</v>
      </c>
      <c r="M76" s="250"/>
      <c r="N76" s="248"/>
      <c r="O76" s="248"/>
      <c r="P76" s="248"/>
      <c r="Q76" s="251" t="s">
        <v>50</v>
      </c>
      <c r="R76" s="250"/>
      <c r="S76" s="248"/>
      <c r="T76" s="258" t="s">
        <v>50</v>
      </c>
      <c r="U76" s="248"/>
      <c r="V76" s="247">
        <v>15.55</v>
      </c>
      <c r="W76" s="248"/>
      <c r="X76" s="250"/>
      <c r="Y76" s="248"/>
      <c r="Z76" s="245">
        <v>15.59</v>
      </c>
      <c r="AA76" s="244"/>
      <c r="AB76" s="244"/>
      <c r="AC76" s="243">
        <v>16.03</v>
      </c>
      <c r="AD76" s="242"/>
      <c r="AE76" s="241"/>
      <c r="AF76" s="240">
        <v>16.09</v>
      </c>
      <c r="AG76" s="241"/>
      <c r="AH76" s="286"/>
      <c r="AI76" s="285"/>
      <c r="AJ76" s="239"/>
      <c r="AK76" s="238"/>
      <c r="AL76" s="237" t="s">
        <v>50</v>
      </c>
      <c r="AM76" s="113"/>
      <c r="AN76" s="112"/>
      <c r="AO76" s="113"/>
      <c r="AP76" s="112"/>
      <c r="AQ76" s="236"/>
      <c r="AR76" s="66"/>
      <c r="AS76" s="27"/>
      <c r="AU76" s="402" t="str">
        <f t="shared" si="7"/>
        <v>-</v>
      </c>
    </row>
    <row r="77" spans="1:47" ht="15.6" customHeight="1" thickBot="1" x14ac:dyDescent="0.25">
      <c r="A77" s="62">
        <v>143</v>
      </c>
      <c r="B77" s="35" t="s">
        <v>9</v>
      </c>
      <c r="C77" s="235"/>
      <c r="D77" s="234"/>
      <c r="E77" s="234"/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3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3"/>
      <c r="AR77" s="68"/>
      <c r="AS77" s="28"/>
      <c r="AU77" s="402" t="str">
        <f t="shared" si="7"/>
        <v>-</v>
      </c>
    </row>
    <row r="78" spans="1:47" ht="15.6" customHeight="1" x14ac:dyDescent="0.2">
      <c r="A78" s="60"/>
      <c r="B78" s="30" t="s">
        <v>3</v>
      </c>
      <c r="C78" s="232"/>
      <c r="D78" s="46" t="s">
        <v>50</v>
      </c>
      <c r="E78" s="46" t="s">
        <v>50</v>
      </c>
      <c r="F78" s="284" t="s">
        <v>50</v>
      </c>
      <c r="G78" s="46" t="s">
        <v>50</v>
      </c>
      <c r="H78" s="277" t="s">
        <v>50</v>
      </c>
      <c r="I78" s="47" t="s">
        <v>50</v>
      </c>
      <c r="J78" s="46" t="s">
        <v>50</v>
      </c>
      <c r="K78" s="46" t="s">
        <v>50</v>
      </c>
      <c r="L78" s="46" t="s">
        <v>50</v>
      </c>
      <c r="M78" s="282" t="s">
        <v>50</v>
      </c>
      <c r="N78" s="281" t="s">
        <v>50</v>
      </c>
      <c r="O78" s="281" t="s">
        <v>50</v>
      </c>
      <c r="P78" s="281" t="s">
        <v>50</v>
      </c>
      <c r="Q78" s="281" t="s">
        <v>50</v>
      </c>
      <c r="R78" s="282" t="s">
        <v>50</v>
      </c>
      <c r="S78" s="281" t="s">
        <v>50</v>
      </c>
      <c r="T78" s="282" t="s">
        <v>50</v>
      </c>
      <c r="U78" s="281" t="s">
        <v>50</v>
      </c>
      <c r="V78" s="283" t="s">
        <v>50</v>
      </c>
      <c r="W78" s="281">
        <v>0</v>
      </c>
      <c r="X78" s="282">
        <v>0</v>
      </c>
      <c r="Y78" s="281">
        <v>0</v>
      </c>
      <c r="Z78" s="281">
        <v>0</v>
      </c>
      <c r="AA78" s="281">
        <v>0</v>
      </c>
      <c r="AB78" s="281">
        <v>0</v>
      </c>
      <c r="AC78" s="280">
        <v>0</v>
      </c>
      <c r="AD78" s="47">
        <v>0</v>
      </c>
      <c r="AE78" s="46">
        <v>1</v>
      </c>
      <c r="AF78" s="46">
        <v>0</v>
      </c>
      <c r="AG78" s="46">
        <v>1</v>
      </c>
      <c r="AH78" s="279" t="s">
        <v>50</v>
      </c>
      <c r="AI78" s="278" t="s">
        <v>50</v>
      </c>
      <c r="AJ78" s="277">
        <v>5</v>
      </c>
      <c r="AK78" s="276">
        <v>1</v>
      </c>
      <c r="AL78" s="176">
        <v>0</v>
      </c>
      <c r="AM78" s="109" t="s">
        <v>50</v>
      </c>
      <c r="AN78" s="108" t="s">
        <v>50</v>
      </c>
      <c r="AO78" s="109" t="s">
        <v>50</v>
      </c>
      <c r="AP78" s="108" t="s">
        <v>50</v>
      </c>
      <c r="AQ78" s="180" t="s">
        <v>50</v>
      </c>
      <c r="AR78" s="64" t="s">
        <v>8</v>
      </c>
      <c r="AS78" s="24"/>
      <c r="AU78" s="402" t="str">
        <f t="shared" si="7"/>
        <v>-</v>
      </c>
    </row>
    <row r="79" spans="1:47" ht="15.6" customHeight="1" x14ac:dyDescent="0.2">
      <c r="A79" s="61">
        <v>17.04</v>
      </c>
      <c r="B79" s="31" t="s">
        <v>4</v>
      </c>
      <c r="C79" s="48" t="s">
        <v>50</v>
      </c>
      <c r="D79" s="50" t="s">
        <v>50</v>
      </c>
      <c r="E79" s="50" t="s">
        <v>50</v>
      </c>
      <c r="F79" s="275" t="s">
        <v>50</v>
      </c>
      <c r="G79" s="50" t="s">
        <v>50</v>
      </c>
      <c r="H79" s="268" t="s">
        <v>50</v>
      </c>
      <c r="I79" s="48" t="s">
        <v>50</v>
      </c>
      <c r="J79" s="50" t="s">
        <v>50</v>
      </c>
      <c r="K79" s="50" t="s">
        <v>50</v>
      </c>
      <c r="L79" s="50" t="s">
        <v>50</v>
      </c>
      <c r="M79" s="273" t="s">
        <v>50</v>
      </c>
      <c r="N79" s="272" t="s">
        <v>50</v>
      </c>
      <c r="O79" s="272" t="s">
        <v>50</v>
      </c>
      <c r="P79" s="272" t="s">
        <v>50</v>
      </c>
      <c r="Q79" s="272" t="s">
        <v>50</v>
      </c>
      <c r="R79" s="273" t="s">
        <v>50</v>
      </c>
      <c r="S79" s="272" t="s">
        <v>50</v>
      </c>
      <c r="T79" s="273" t="s">
        <v>50</v>
      </c>
      <c r="U79" s="272" t="s">
        <v>50</v>
      </c>
      <c r="V79" s="274">
        <v>0</v>
      </c>
      <c r="W79" s="272">
        <v>3</v>
      </c>
      <c r="X79" s="273">
        <v>0</v>
      </c>
      <c r="Y79" s="272">
        <v>0</v>
      </c>
      <c r="Z79" s="272">
        <v>0</v>
      </c>
      <c r="AA79" s="272">
        <v>0</v>
      </c>
      <c r="AB79" s="272">
        <v>1</v>
      </c>
      <c r="AC79" s="271">
        <v>2</v>
      </c>
      <c r="AD79" s="48">
        <v>0</v>
      </c>
      <c r="AE79" s="50">
        <v>1</v>
      </c>
      <c r="AF79" s="50">
        <v>1</v>
      </c>
      <c r="AG79" s="50">
        <v>0</v>
      </c>
      <c r="AH79" s="270" t="s">
        <v>50</v>
      </c>
      <c r="AI79" s="269"/>
      <c r="AJ79" s="268">
        <v>0</v>
      </c>
      <c r="AK79" s="267">
        <v>0</v>
      </c>
      <c r="AL79" s="237" t="s">
        <v>50</v>
      </c>
      <c r="AM79" s="104" t="s">
        <v>50</v>
      </c>
      <c r="AN79" s="106" t="s">
        <v>50</v>
      </c>
      <c r="AO79" s="104" t="s">
        <v>50</v>
      </c>
      <c r="AP79" s="106" t="s">
        <v>50</v>
      </c>
      <c r="AQ79" s="184"/>
      <c r="AR79" s="65">
        <f>SUM(C79:AQ79)</f>
        <v>8</v>
      </c>
      <c r="AS79" s="25"/>
      <c r="AU79" s="402" t="str">
        <f t="shared" si="7"/>
        <v>-</v>
      </c>
    </row>
    <row r="80" spans="1:47" ht="15.6" customHeight="1" x14ac:dyDescent="0.2">
      <c r="A80" s="400" t="s">
        <v>64</v>
      </c>
      <c r="B80" s="29" t="s">
        <v>5</v>
      </c>
      <c r="C80" s="266" t="s">
        <v>50</v>
      </c>
      <c r="D80" s="262" t="s">
        <v>50</v>
      </c>
      <c r="E80" s="261" t="s">
        <v>50</v>
      </c>
      <c r="F80" s="260" t="s">
        <v>50</v>
      </c>
      <c r="G80" s="261" t="s">
        <v>50</v>
      </c>
      <c r="H80" s="260" t="s">
        <v>50</v>
      </c>
      <c r="I80" s="266" t="s">
        <v>50</v>
      </c>
      <c r="J80" s="301" t="s">
        <v>50</v>
      </c>
      <c r="K80" s="301" t="s">
        <v>50</v>
      </c>
      <c r="L80" s="300" t="s">
        <v>50</v>
      </c>
      <c r="M80" s="302" t="s">
        <v>50</v>
      </c>
      <c r="N80" s="304" t="s">
        <v>50</v>
      </c>
      <c r="O80" s="304" t="s">
        <v>50</v>
      </c>
      <c r="P80" s="304" t="s">
        <v>50</v>
      </c>
      <c r="Q80" s="303" t="s">
        <v>50</v>
      </c>
      <c r="R80" s="302" t="s">
        <v>50</v>
      </c>
      <c r="S80" s="303" t="s">
        <v>50</v>
      </c>
      <c r="T80" s="302" t="s">
        <v>50</v>
      </c>
      <c r="U80" s="303" t="s">
        <v>50</v>
      </c>
      <c r="V80" s="302">
        <f>V79</f>
        <v>0</v>
      </c>
      <c r="W80" s="302">
        <f t="shared" ref="W80:AG80" si="9">V80-W78+W79</f>
        <v>3</v>
      </c>
      <c r="X80" s="302">
        <f t="shared" si="9"/>
        <v>3</v>
      </c>
      <c r="Y80" s="304">
        <f t="shared" si="9"/>
        <v>3</v>
      </c>
      <c r="Z80" s="304">
        <f t="shared" si="9"/>
        <v>3</v>
      </c>
      <c r="AA80" s="304">
        <f t="shared" si="9"/>
        <v>3</v>
      </c>
      <c r="AB80" s="303">
        <f t="shared" si="9"/>
        <v>4</v>
      </c>
      <c r="AC80" s="302">
        <f t="shared" si="9"/>
        <v>6</v>
      </c>
      <c r="AD80" s="266">
        <f t="shared" si="9"/>
        <v>6</v>
      </c>
      <c r="AE80" s="301">
        <f t="shared" si="9"/>
        <v>6</v>
      </c>
      <c r="AF80" s="301">
        <f t="shared" si="9"/>
        <v>7</v>
      </c>
      <c r="AG80" s="300">
        <f t="shared" si="9"/>
        <v>6</v>
      </c>
      <c r="AH80" s="299" t="s">
        <v>50</v>
      </c>
      <c r="AI80" s="298" t="s">
        <v>50</v>
      </c>
      <c r="AJ80" s="266">
        <f>AG80-AJ78+AJ79</f>
        <v>1</v>
      </c>
      <c r="AK80" s="297">
        <f>AJ80-AK78+AK79</f>
        <v>0</v>
      </c>
      <c r="AL80" s="296">
        <f>AK80-AL78</f>
        <v>0</v>
      </c>
      <c r="AM80" s="141" t="s">
        <v>50</v>
      </c>
      <c r="AN80" s="295" t="s">
        <v>50</v>
      </c>
      <c r="AO80" s="141" t="s">
        <v>50</v>
      </c>
      <c r="AP80" s="294" t="s">
        <v>50</v>
      </c>
      <c r="AQ80" s="121" t="s">
        <v>50</v>
      </c>
      <c r="AR80" s="66"/>
      <c r="AS80" s="26">
        <f>MAX(C80:AQ80)</f>
        <v>7</v>
      </c>
      <c r="AU80" s="402">
        <f t="shared" si="7"/>
        <v>1</v>
      </c>
    </row>
    <row r="81" spans="1:47" ht="15.6" customHeight="1" x14ac:dyDescent="0.2">
      <c r="A81" s="401"/>
      <c r="B81" s="29" t="s">
        <v>6</v>
      </c>
      <c r="C81" s="253"/>
      <c r="D81" s="70"/>
      <c r="E81" s="70"/>
      <c r="F81" s="71" t="s">
        <v>50</v>
      </c>
      <c r="G81" s="70"/>
      <c r="H81" s="254" t="s">
        <v>50</v>
      </c>
      <c r="I81" s="253"/>
      <c r="J81" s="70"/>
      <c r="K81" s="70"/>
      <c r="L81" s="252" t="s">
        <v>50</v>
      </c>
      <c r="M81" s="250"/>
      <c r="N81" s="248"/>
      <c r="O81" s="248"/>
      <c r="P81" s="248"/>
      <c r="Q81" s="251" t="s">
        <v>50</v>
      </c>
      <c r="R81" s="250"/>
      <c r="S81" s="248"/>
      <c r="T81" s="258" t="s">
        <v>50</v>
      </c>
      <c r="U81" s="248"/>
      <c r="V81" s="289" t="s">
        <v>50</v>
      </c>
      <c r="W81" s="248"/>
      <c r="X81" s="250"/>
      <c r="Y81" s="248"/>
      <c r="Z81" s="245">
        <v>17.079999999999998</v>
      </c>
      <c r="AA81" s="244"/>
      <c r="AB81" s="244"/>
      <c r="AC81" s="243">
        <v>17.12</v>
      </c>
      <c r="AD81" s="242"/>
      <c r="AE81" s="241"/>
      <c r="AF81" s="240">
        <v>17.170000000000002</v>
      </c>
      <c r="AG81" s="70"/>
      <c r="AH81" s="94"/>
      <c r="AI81" s="73" t="s">
        <v>50</v>
      </c>
      <c r="AJ81" s="239"/>
      <c r="AK81" s="238"/>
      <c r="AL81" s="257">
        <v>17.239999999999998</v>
      </c>
      <c r="AM81" s="113"/>
      <c r="AN81" s="112"/>
      <c r="AO81" s="113"/>
      <c r="AP81" s="112"/>
      <c r="AQ81" s="256" t="s">
        <v>50</v>
      </c>
      <c r="AR81" s="67">
        <v>0.2</v>
      </c>
      <c r="AS81" s="25"/>
      <c r="AU81" s="402" t="str">
        <f t="shared" si="7"/>
        <v>-</v>
      </c>
    </row>
    <row r="82" spans="1:47" ht="15.6" customHeight="1" x14ac:dyDescent="0.2">
      <c r="A82" s="401"/>
      <c r="B82" s="29" t="s">
        <v>7</v>
      </c>
      <c r="C82" s="255" t="s">
        <v>50</v>
      </c>
      <c r="D82" s="70"/>
      <c r="E82" s="70"/>
      <c r="F82" s="71" t="s">
        <v>50</v>
      </c>
      <c r="G82" s="70"/>
      <c r="H82" s="254" t="s">
        <v>50</v>
      </c>
      <c r="I82" s="253"/>
      <c r="J82" s="70"/>
      <c r="K82" s="70"/>
      <c r="L82" s="252" t="s">
        <v>50</v>
      </c>
      <c r="M82" s="250"/>
      <c r="N82" s="248"/>
      <c r="O82" s="248"/>
      <c r="P82" s="248"/>
      <c r="Q82" s="251" t="s">
        <v>50</v>
      </c>
      <c r="R82" s="250"/>
      <c r="S82" s="248"/>
      <c r="T82" s="258" t="s">
        <v>50</v>
      </c>
      <c r="U82" s="248"/>
      <c r="V82" s="247">
        <v>17.04</v>
      </c>
      <c r="W82" s="248"/>
      <c r="X82" s="250"/>
      <c r="Y82" s="248"/>
      <c r="Z82" s="245">
        <v>17.079999999999998</v>
      </c>
      <c r="AA82" s="244"/>
      <c r="AB82" s="244"/>
      <c r="AC82" s="243">
        <v>17.12</v>
      </c>
      <c r="AD82" s="242"/>
      <c r="AE82" s="241"/>
      <c r="AF82" s="240">
        <v>17.170000000000002</v>
      </c>
      <c r="AG82" s="70"/>
      <c r="AH82" s="94"/>
      <c r="AI82" s="95"/>
      <c r="AJ82" s="239"/>
      <c r="AK82" s="238"/>
      <c r="AL82" s="237" t="s">
        <v>50</v>
      </c>
      <c r="AM82" s="113"/>
      <c r="AN82" s="112"/>
      <c r="AO82" s="113"/>
      <c r="AP82" s="112"/>
      <c r="AQ82" s="236"/>
      <c r="AR82" s="66"/>
      <c r="AS82" s="27"/>
      <c r="AU82" s="402" t="str">
        <f t="shared" si="7"/>
        <v>-</v>
      </c>
    </row>
    <row r="83" spans="1:47" ht="15.6" customHeight="1" thickBot="1" x14ac:dyDescent="0.25">
      <c r="A83" s="62">
        <v>143</v>
      </c>
      <c r="B83" s="35" t="s">
        <v>9</v>
      </c>
      <c r="C83" s="235"/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3"/>
      <c r="W83" s="234"/>
      <c r="X83" s="234"/>
      <c r="Y83" s="234"/>
      <c r="Z83" s="234"/>
      <c r="AA83" s="234"/>
      <c r="AB83" s="234"/>
      <c r="AC83" s="234"/>
      <c r="AD83" s="234"/>
      <c r="AE83" s="234"/>
      <c r="AF83" s="234"/>
      <c r="AG83" s="234"/>
      <c r="AH83" s="234"/>
      <c r="AI83" s="234"/>
      <c r="AJ83" s="234"/>
      <c r="AK83" s="234"/>
      <c r="AL83" s="234"/>
      <c r="AM83" s="234"/>
      <c r="AN83" s="234"/>
      <c r="AO83" s="234"/>
      <c r="AP83" s="234"/>
      <c r="AQ83" s="233"/>
      <c r="AR83" s="68"/>
      <c r="AS83" s="28"/>
      <c r="AU83" s="402" t="str">
        <f t="shared" si="7"/>
        <v>-</v>
      </c>
    </row>
    <row r="84" spans="1:47" ht="15.6" customHeight="1" x14ac:dyDescent="0.2">
      <c r="A84" s="60"/>
      <c r="B84" s="30" t="s">
        <v>3</v>
      </c>
      <c r="C84" s="232"/>
      <c r="D84" s="46" t="s">
        <v>50</v>
      </c>
      <c r="E84" s="46" t="s">
        <v>50</v>
      </c>
      <c r="F84" s="284" t="s">
        <v>50</v>
      </c>
      <c r="G84" s="46" t="s">
        <v>50</v>
      </c>
      <c r="H84" s="277" t="s">
        <v>50</v>
      </c>
      <c r="I84" s="47" t="s">
        <v>50</v>
      </c>
      <c r="J84" s="46" t="s">
        <v>50</v>
      </c>
      <c r="K84" s="46" t="s">
        <v>50</v>
      </c>
      <c r="L84" s="46" t="s">
        <v>50</v>
      </c>
      <c r="M84" s="282" t="s">
        <v>50</v>
      </c>
      <c r="N84" s="281" t="s">
        <v>50</v>
      </c>
      <c r="O84" s="281" t="s">
        <v>50</v>
      </c>
      <c r="P84" s="281" t="s">
        <v>50</v>
      </c>
      <c r="Q84" s="281" t="s">
        <v>50</v>
      </c>
      <c r="R84" s="282" t="s">
        <v>50</v>
      </c>
      <c r="S84" s="281" t="s">
        <v>50</v>
      </c>
      <c r="T84" s="282" t="s">
        <v>50</v>
      </c>
      <c r="U84" s="281">
        <v>0</v>
      </c>
      <c r="V84" s="283">
        <v>0</v>
      </c>
      <c r="W84" s="281">
        <v>0</v>
      </c>
      <c r="X84" s="282">
        <v>1</v>
      </c>
      <c r="Y84" s="281">
        <v>0</v>
      </c>
      <c r="Z84" s="281">
        <v>0</v>
      </c>
      <c r="AA84" s="281">
        <v>1</v>
      </c>
      <c r="AB84" s="281">
        <v>1</v>
      </c>
      <c r="AC84" s="280">
        <v>0</v>
      </c>
      <c r="AD84" s="47">
        <v>2</v>
      </c>
      <c r="AE84" s="46">
        <v>2</v>
      </c>
      <c r="AF84" s="46">
        <v>3</v>
      </c>
      <c r="AG84" s="46">
        <v>0</v>
      </c>
      <c r="AH84" s="279" t="s">
        <v>50</v>
      </c>
      <c r="AI84" s="278" t="s">
        <v>50</v>
      </c>
      <c r="AJ84" s="277">
        <v>6</v>
      </c>
      <c r="AK84" s="276">
        <v>3</v>
      </c>
      <c r="AL84" s="176">
        <v>2</v>
      </c>
      <c r="AM84" s="109" t="s">
        <v>50</v>
      </c>
      <c r="AN84" s="108" t="s">
        <v>50</v>
      </c>
      <c r="AO84" s="109" t="s">
        <v>50</v>
      </c>
      <c r="AP84" s="108" t="s">
        <v>50</v>
      </c>
      <c r="AQ84" s="180" t="s">
        <v>50</v>
      </c>
      <c r="AR84" s="64" t="s">
        <v>8</v>
      </c>
      <c r="AS84" s="24"/>
      <c r="AU84" s="402" t="str">
        <f t="shared" si="7"/>
        <v>-</v>
      </c>
    </row>
    <row r="85" spans="1:47" ht="15.6" customHeight="1" x14ac:dyDescent="0.2">
      <c r="A85" s="61">
        <v>17.5</v>
      </c>
      <c r="B85" s="31" t="s">
        <v>4</v>
      </c>
      <c r="C85" s="48" t="s">
        <v>50</v>
      </c>
      <c r="D85" s="50" t="s">
        <v>50</v>
      </c>
      <c r="E85" s="50" t="s">
        <v>50</v>
      </c>
      <c r="F85" s="275" t="s">
        <v>50</v>
      </c>
      <c r="G85" s="50" t="s">
        <v>50</v>
      </c>
      <c r="H85" s="268" t="s">
        <v>50</v>
      </c>
      <c r="I85" s="48" t="s">
        <v>50</v>
      </c>
      <c r="J85" s="50" t="s">
        <v>50</v>
      </c>
      <c r="K85" s="50" t="s">
        <v>50</v>
      </c>
      <c r="L85" s="50" t="s">
        <v>50</v>
      </c>
      <c r="M85" s="273" t="s">
        <v>50</v>
      </c>
      <c r="N85" s="272" t="s">
        <v>50</v>
      </c>
      <c r="O85" s="272" t="s">
        <v>50</v>
      </c>
      <c r="P85" s="272" t="s">
        <v>50</v>
      </c>
      <c r="Q85" s="272" t="s">
        <v>50</v>
      </c>
      <c r="R85" s="273" t="s">
        <v>50</v>
      </c>
      <c r="S85" s="272" t="s">
        <v>50</v>
      </c>
      <c r="T85" s="273">
        <v>3</v>
      </c>
      <c r="U85" s="272">
        <v>0</v>
      </c>
      <c r="V85" s="274">
        <v>4</v>
      </c>
      <c r="W85" s="272">
        <v>4</v>
      </c>
      <c r="X85" s="273">
        <v>0</v>
      </c>
      <c r="Y85" s="272">
        <v>0</v>
      </c>
      <c r="Z85" s="272">
        <v>0</v>
      </c>
      <c r="AA85" s="272">
        <v>1</v>
      </c>
      <c r="AB85" s="272">
        <v>1</v>
      </c>
      <c r="AC85" s="271">
        <v>1</v>
      </c>
      <c r="AD85" s="48">
        <v>3</v>
      </c>
      <c r="AE85" s="50">
        <v>4</v>
      </c>
      <c r="AF85" s="50">
        <v>0</v>
      </c>
      <c r="AG85" s="50">
        <v>0</v>
      </c>
      <c r="AH85" s="270" t="s">
        <v>50</v>
      </c>
      <c r="AI85" s="269"/>
      <c r="AJ85" s="268">
        <v>0</v>
      </c>
      <c r="AK85" s="267">
        <v>0</v>
      </c>
      <c r="AL85" s="237" t="s">
        <v>50</v>
      </c>
      <c r="AM85" s="104" t="s">
        <v>50</v>
      </c>
      <c r="AN85" s="106" t="s">
        <v>50</v>
      </c>
      <c r="AO85" s="104" t="s">
        <v>50</v>
      </c>
      <c r="AP85" s="106" t="s">
        <v>50</v>
      </c>
      <c r="AQ85" s="184"/>
      <c r="AR85" s="65">
        <f>SUM(C85:AQ85)</f>
        <v>21</v>
      </c>
      <c r="AS85" s="25"/>
      <c r="AU85" s="402" t="str">
        <f t="shared" si="7"/>
        <v>-</v>
      </c>
    </row>
    <row r="86" spans="1:47" ht="15.6" customHeight="1" x14ac:dyDescent="0.2">
      <c r="A86" s="400" t="s">
        <v>60</v>
      </c>
      <c r="B86" s="29" t="s">
        <v>5</v>
      </c>
      <c r="C86" s="266" t="s">
        <v>50</v>
      </c>
      <c r="D86" s="262" t="s">
        <v>50</v>
      </c>
      <c r="E86" s="261" t="s">
        <v>50</v>
      </c>
      <c r="F86" s="260" t="s">
        <v>50</v>
      </c>
      <c r="G86" s="261" t="s">
        <v>50</v>
      </c>
      <c r="H86" s="260" t="s">
        <v>50</v>
      </c>
      <c r="I86" s="260" t="s">
        <v>50</v>
      </c>
      <c r="J86" s="301" t="s">
        <v>50</v>
      </c>
      <c r="K86" s="301" t="s">
        <v>50</v>
      </c>
      <c r="L86" s="300" t="s">
        <v>50</v>
      </c>
      <c r="M86" s="302" t="s">
        <v>50</v>
      </c>
      <c r="N86" s="304" t="s">
        <v>50</v>
      </c>
      <c r="O86" s="304" t="s">
        <v>50</v>
      </c>
      <c r="P86" s="304" t="s">
        <v>50</v>
      </c>
      <c r="Q86" s="303" t="s">
        <v>50</v>
      </c>
      <c r="R86" s="302" t="s">
        <v>50</v>
      </c>
      <c r="S86" s="303" t="s">
        <v>50</v>
      </c>
      <c r="T86" s="302">
        <f>T85</f>
        <v>3</v>
      </c>
      <c r="U86" s="303">
        <f t="shared" ref="U86:AG86" si="10">T86-U84+U85</f>
        <v>3</v>
      </c>
      <c r="V86" s="302">
        <f t="shared" si="10"/>
        <v>7</v>
      </c>
      <c r="W86" s="302">
        <f t="shared" si="10"/>
        <v>11</v>
      </c>
      <c r="X86" s="302">
        <f t="shared" si="10"/>
        <v>10</v>
      </c>
      <c r="Y86" s="304">
        <f t="shared" si="10"/>
        <v>10</v>
      </c>
      <c r="Z86" s="304">
        <f t="shared" si="10"/>
        <v>10</v>
      </c>
      <c r="AA86" s="304">
        <f t="shared" si="10"/>
        <v>10</v>
      </c>
      <c r="AB86" s="303">
        <f t="shared" si="10"/>
        <v>10</v>
      </c>
      <c r="AC86" s="302">
        <f t="shared" si="10"/>
        <v>11</v>
      </c>
      <c r="AD86" s="266">
        <f t="shared" si="10"/>
        <v>12</v>
      </c>
      <c r="AE86" s="301">
        <f t="shared" si="10"/>
        <v>14</v>
      </c>
      <c r="AF86" s="301">
        <f t="shared" si="10"/>
        <v>11</v>
      </c>
      <c r="AG86" s="300">
        <f t="shared" si="10"/>
        <v>11</v>
      </c>
      <c r="AH86" s="299" t="s">
        <v>50</v>
      </c>
      <c r="AI86" s="298" t="s">
        <v>50</v>
      </c>
      <c r="AJ86" s="266">
        <f>AG86-AJ84+AJ85</f>
        <v>5</v>
      </c>
      <c r="AK86" s="297">
        <f>AJ86-AK84+AK85</f>
        <v>2</v>
      </c>
      <c r="AL86" s="296">
        <f>AK86-AL84</f>
        <v>0</v>
      </c>
      <c r="AM86" s="141" t="s">
        <v>50</v>
      </c>
      <c r="AN86" s="295" t="s">
        <v>50</v>
      </c>
      <c r="AO86" s="141" t="s">
        <v>50</v>
      </c>
      <c r="AP86" s="294" t="s">
        <v>50</v>
      </c>
      <c r="AQ86" s="121" t="s">
        <v>50</v>
      </c>
      <c r="AR86" s="66"/>
      <c r="AS86" s="26">
        <f>MAX(C86:AQ86)</f>
        <v>14</v>
      </c>
      <c r="AU86" s="402">
        <f t="shared" si="7"/>
        <v>12</v>
      </c>
    </row>
    <row r="87" spans="1:47" ht="15.6" customHeight="1" x14ac:dyDescent="0.2">
      <c r="A87" s="401"/>
      <c r="B87" s="29" t="s">
        <v>6</v>
      </c>
      <c r="C87" s="253"/>
      <c r="D87" s="70"/>
      <c r="E87" s="70"/>
      <c r="F87" s="71" t="s">
        <v>50</v>
      </c>
      <c r="G87" s="70"/>
      <c r="H87" s="254" t="s">
        <v>50</v>
      </c>
      <c r="I87" s="253"/>
      <c r="J87" s="70"/>
      <c r="K87" s="70"/>
      <c r="L87" s="252" t="s">
        <v>50</v>
      </c>
      <c r="M87" s="250"/>
      <c r="N87" s="248"/>
      <c r="O87" s="248"/>
      <c r="P87" s="248"/>
      <c r="Q87" s="251" t="s">
        <v>50</v>
      </c>
      <c r="R87" s="250"/>
      <c r="S87" s="248"/>
      <c r="T87" s="258" t="s">
        <v>50</v>
      </c>
      <c r="U87" s="248"/>
      <c r="V87" s="247">
        <v>17.52</v>
      </c>
      <c r="W87" s="244"/>
      <c r="X87" s="246"/>
      <c r="Y87" s="244"/>
      <c r="Z87" s="245">
        <v>17.57</v>
      </c>
      <c r="AA87" s="244"/>
      <c r="AB87" s="244"/>
      <c r="AC87" s="243">
        <v>18</v>
      </c>
      <c r="AD87" s="242"/>
      <c r="AE87" s="241"/>
      <c r="AF87" s="240">
        <v>18.05</v>
      </c>
      <c r="AG87" s="70"/>
      <c r="AH87" s="94"/>
      <c r="AI87" s="73" t="s">
        <v>50</v>
      </c>
      <c r="AJ87" s="239"/>
      <c r="AK87" s="238"/>
      <c r="AL87" s="257">
        <v>18.12</v>
      </c>
      <c r="AM87" s="113"/>
      <c r="AN87" s="112"/>
      <c r="AO87" s="113"/>
      <c r="AP87" s="112"/>
      <c r="AQ87" s="256" t="s">
        <v>50</v>
      </c>
      <c r="AR87" s="67">
        <v>0.23</v>
      </c>
      <c r="AS87" s="25"/>
      <c r="AU87" s="402" t="str">
        <f t="shared" si="7"/>
        <v>-</v>
      </c>
    </row>
    <row r="88" spans="1:47" ht="15.6" customHeight="1" x14ac:dyDescent="0.2">
      <c r="A88" s="401"/>
      <c r="B88" s="29" t="s">
        <v>7</v>
      </c>
      <c r="C88" s="255" t="s">
        <v>50</v>
      </c>
      <c r="D88" s="70"/>
      <c r="E88" s="70"/>
      <c r="F88" s="71" t="s">
        <v>50</v>
      </c>
      <c r="G88" s="70"/>
      <c r="H88" s="254" t="s">
        <v>50</v>
      </c>
      <c r="I88" s="253"/>
      <c r="J88" s="70"/>
      <c r="K88" s="70"/>
      <c r="L88" s="252" t="s">
        <v>50</v>
      </c>
      <c r="M88" s="250"/>
      <c r="N88" s="248"/>
      <c r="O88" s="248"/>
      <c r="P88" s="248"/>
      <c r="Q88" s="251" t="s">
        <v>50</v>
      </c>
      <c r="R88" s="250"/>
      <c r="S88" s="248"/>
      <c r="T88" s="249">
        <v>17.489999999999998</v>
      </c>
      <c r="U88" s="248"/>
      <c r="V88" s="247">
        <v>17.52</v>
      </c>
      <c r="W88" s="244"/>
      <c r="X88" s="246"/>
      <c r="Y88" s="244"/>
      <c r="Z88" s="245">
        <v>17.57</v>
      </c>
      <c r="AA88" s="244"/>
      <c r="AB88" s="244"/>
      <c r="AC88" s="243">
        <v>18</v>
      </c>
      <c r="AD88" s="242"/>
      <c r="AE88" s="241"/>
      <c r="AF88" s="240">
        <v>18.05</v>
      </c>
      <c r="AG88" s="70"/>
      <c r="AH88" s="94"/>
      <c r="AI88" s="95"/>
      <c r="AJ88" s="239"/>
      <c r="AK88" s="238"/>
      <c r="AL88" s="237" t="s">
        <v>50</v>
      </c>
      <c r="AM88" s="113"/>
      <c r="AN88" s="112"/>
      <c r="AO88" s="113"/>
      <c r="AP88" s="112"/>
      <c r="AQ88" s="236"/>
      <c r="AR88" s="66"/>
      <c r="AS88" s="27"/>
      <c r="AU88" s="402" t="str">
        <f t="shared" si="7"/>
        <v>-</v>
      </c>
    </row>
    <row r="89" spans="1:47" ht="15.6" customHeight="1" thickBot="1" x14ac:dyDescent="0.25">
      <c r="A89" s="62">
        <v>143</v>
      </c>
      <c r="B89" s="35" t="s">
        <v>9</v>
      </c>
      <c r="C89" s="235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3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4"/>
      <c r="AH89" s="234"/>
      <c r="AI89" s="234"/>
      <c r="AJ89" s="234"/>
      <c r="AK89" s="234"/>
      <c r="AL89" s="234"/>
      <c r="AM89" s="234"/>
      <c r="AN89" s="234"/>
      <c r="AO89" s="234"/>
      <c r="AP89" s="234"/>
      <c r="AQ89" s="233"/>
      <c r="AR89" s="68"/>
      <c r="AS89" s="28"/>
      <c r="AU89" s="402" t="str">
        <f t="shared" si="7"/>
        <v>-</v>
      </c>
    </row>
    <row r="90" spans="1:47" ht="15.6" customHeight="1" x14ac:dyDescent="0.2">
      <c r="A90" s="60"/>
      <c r="B90" s="30" t="s">
        <v>3</v>
      </c>
      <c r="C90" s="232"/>
      <c r="D90" s="46">
        <v>0</v>
      </c>
      <c r="E90" s="46">
        <v>0</v>
      </c>
      <c r="F90" s="284">
        <v>0</v>
      </c>
      <c r="G90" s="46">
        <v>0</v>
      </c>
      <c r="H90" s="277">
        <v>0</v>
      </c>
      <c r="I90" s="47" t="s">
        <v>50</v>
      </c>
      <c r="J90" s="46" t="s">
        <v>50</v>
      </c>
      <c r="K90" s="46" t="s">
        <v>50</v>
      </c>
      <c r="L90" s="46" t="s">
        <v>50</v>
      </c>
      <c r="M90" s="282">
        <v>0</v>
      </c>
      <c r="N90" s="281">
        <v>0</v>
      </c>
      <c r="O90" s="281">
        <v>1</v>
      </c>
      <c r="P90" s="281">
        <v>0</v>
      </c>
      <c r="Q90" s="281">
        <v>0</v>
      </c>
      <c r="R90" s="282" t="s">
        <v>50</v>
      </c>
      <c r="S90" s="281" t="s">
        <v>50</v>
      </c>
      <c r="T90" s="282" t="s">
        <v>50</v>
      </c>
      <c r="U90" s="281" t="s">
        <v>50</v>
      </c>
      <c r="V90" s="283" t="s">
        <v>50</v>
      </c>
      <c r="W90" s="281">
        <v>0</v>
      </c>
      <c r="X90" s="282" t="s">
        <v>50</v>
      </c>
      <c r="Y90" s="281" t="s">
        <v>50</v>
      </c>
      <c r="Z90" s="281" t="s">
        <v>50</v>
      </c>
      <c r="AA90" s="281" t="s">
        <v>50</v>
      </c>
      <c r="AB90" s="281" t="s">
        <v>50</v>
      </c>
      <c r="AC90" s="280">
        <v>0</v>
      </c>
      <c r="AD90" s="47">
        <v>1</v>
      </c>
      <c r="AE90" s="46">
        <v>1</v>
      </c>
      <c r="AF90" s="46">
        <v>0</v>
      </c>
      <c r="AG90" s="46">
        <v>0</v>
      </c>
      <c r="AH90" s="279" t="s">
        <v>50</v>
      </c>
      <c r="AI90" s="278" t="s">
        <v>50</v>
      </c>
      <c r="AJ90" s="277">
        <v>6</v>
      </c>
      <c r="AK90" s="276" t="s">
        <v>50</v>
      </c>
      <c r="AL90" s="176" t="s">
        <v>50</v>
      </c>
      <c r="AM90" s="109">
        <v>1</v>
      </c>
      <c r="AN90" s="108">
        <v>0</v>
      </c>
      <c r="AO90" s="109">
        <v>0</v>
      </c>
      <c r="AP90" s="108">
        <v>0</v>
      </c>
      <c r="AQ90" s="180">
        <v>7</v>
      </c>
      <c r="AR90" s="64" t="s">
        <v>8</v>
      </c>
      <c r="AS90" s="24"/>
      <c r="AU90" s="402" t="str">
        <f t="shared" si="7"/>
        <v>-</v>
      </c>
    </row>
    <row r="91" spans="1:47" ht="15.6" customHeight="1" x14ac:dyDescent="0.2">
      <c r="A91" s="61">
        <v>18.48</v>
      </c>
      <c r="B91" s="31" t="s">
        <v>4</v>
      </c>
      <c r="C91" s="48">
        <v>1</v>
      </c>
      <c r="D91" s="50">
        <v>0</v>
      </c>
      <c r="E91" s="50">
        <v>0</v>
      </c>
      <c r="F91" s="275">
        <v>0</v>
      </c>
      <c r="G91" s="50">
        <v>0</v>
      </c>
      <c r="H91" s="268">
        <v>0</v>
      </c>
      <c r="I91" s="48" t="s">
        <v>50</v>
      </c>
      <c r="J91" s="50" t="s">
        <v>50</v>
      </c>
      <c r="K91" s="50" t="s">
        <v>50</v>
      </c>
      <c r="L91" s="50" t="s">
        <v>50</v>
      </c>
      <c r="M91" s="273">
        <v>0</v>
      </c>
      <c r="N91" s="272">
        <v>1</v>
      </c>
      <c r="O91" s="272">
        <v>2</v>
      </c>
      <c r="P91" s="272">
        <v>0</v>
      </c>
      <c r="Q91" s="272">
        <v>0</v>
      </c>
      <c r="R91" s="273" t="s">
        <v>50</v>
      </c>
      <c r="S91" s="272" t="s">
        <v>50</v>
      </c>
      <c r="T91" s="273" t="s">
        <v>50</v>
      </c>
      <c r="U91" s="272" t="s">
        <v>50</v>
      </c>
      <c r="V91" s="274" t="s">
        <v>50</v>
      </c>
      <c r="W91" s="272">
        <v>0</v>
      </c>
      <c r="X91" s="273" t="s">
        <v>50</v>
      </c>
      <c r="Y91" s="272" t="s">
        <v>50</v>
      </c>
      <c r="Z91" s="272" t="s">
        <v>50</v>
      </c>
      <c r="AA91" s="272" t="s">
        <v>50</v>
      </c>
      <c r="AB91" s="272" t="s">
        <v>50</v>
      </c>
      <c r="AC91" s="271">
        <v>3</v>
      </c>
      <c r="AD91" s="48">
        <v>2</v>
      </c>
      <c r="AE91" s="50">
        <v>6</v>
      </c>
      <c r="AF91" s="50">
        <v>2</v>
      </c>
      <c r="AG91" s="50">
        <v>0</v>
      </c>
      <c r="AH91" s="270" t="s">
        <v>50</v>
      </c>
      <c r="AI91" s="269"/>
      <c r="AJ91" s="268">
        <v>0</v>
      </c>
      <c r="AK91" s="267" t="s">
        <v>50</v>
      </c>
      <c r="AL91" s="237" t="s">
        <v>50</v>
      </c>
      <c r="AM91" s="104">
        <v>0</v>
      </c>
      <c r="AN91" s="106">
        <v>0</v>
      </c>
      <c r="AO91" s="104">
        <v>0</v>
      </c>
      <c r="AP91" s="106">
        <v>0</v>
      </c>
      <c r="AQ91" s="184"/>
      <c r="AR91" s="65">
        <f>SUM(C91:AQ91)</f>
        <v>17</v>
      </c>
      <c r="AS91" s="25"/>
      <c r="AU91" s="402" t="str">
        <f t="shared" si="7"/>
        <v>-</v>
      </c>
    </row>
    <row r="92" spans="1:47" ht="15.6" customHeight="1" x14ac:dyDescent="0.2">
      <c r="A92" s="400" t="s">
        <v>63</v>
      </c>
      <c r="B92" s="29" t="s">
        <v>5</v>
      </c>
      <c r="C92" s="266">
        <f>C91</f>
        <v>1</v>
      </c>
      <c r="D92" s="262">
        <f>C92-D90+D91</f>
        <v>1</v>
      </c>
      <c r="E92" s="261">
        <f>D92-E90+E91</f>
        <v>1</v>
      </c>
      <c r="F92" s="260">
        <f>E92-F90+F91</f>
        <v>1</v>
      </c>
      <c r="G92" s="261">
        <f>F92-G90+G91</f>
        <v>1</v>
      </c>
      <c r="H92" s="266">
        <f>G92-H90+H91</f>
        <v>1</v>
      </c>
      <c r="I92" s="266" t="s">
        <v>50</v>
      </c>
      <c r="J92" s="301" t="s">
        <v>50</v>
      </c>
      <c r="K92" s="301" t="s">
        <v>50</v>
      </c>
      <c r="L92" s="300" t="s">
        <v>50</v>
      </c>
      <c r="M92" s="302">
        <f>H92-M90+M91</f>
        <v>1</v>
      </c>
      <c r="N92" s="304">
        <f>M92-N90+N91</f>
        <v>2</v>
      </c>
      <c r="O92" s="304">
        <f>N92-O90+O91</f>
        <v>3</v>
      </c>
      <c r="P92" s="304">
        <f>O92-P90+P91</f>
        <v>3</v>
      </c>
      <c r="Q92" s="303">
        <f>P92-Q90+Q91</f>
        <v>3</v>
      </c>
      <c r="R92" s="302" t="s">
        <v>50</v>
      </c>
      <c r="S92" s="303" t="s">
        <v>50</v>
      </c>
      <c r="T92" s="302" t="s">
        <v>50</v>
      </c>
      <c r="U92" s="303" t="s">
        <v>50</v>
      </c>
      <c r="V92" s="302" t="s">
        <v>50</v>
      </c>
      <c r="W92" s="302">
        <f>Q92-W90+W91</f>
        <v>3</v>
      </c>
      <c r="X92" s="302" t="s">
        <v>50</v>
      </c>
      <c r="Y92" s="304" t="s">
        <v>50</v>
      </c>
      <c r="Z92" s="304" t="s">
        <v>50</v>
      </c>
      <c r="AA92" s="304" t="s">
        <v>50</v>
      </c>
      <c r="AB92" s="303" t="s">
        <v>50</v>
      </c>
      <c r="AC92" s="302">
        <f>W92-AC90+AC91</f>
        <v>6</v>
      </c>
      <c r="AD92" s="266">
        <f>AC92-AD90+AD91</f>
        <v>7</v>
      </c>
      <c r="AE92" s="301">
        <f>AD92-AE90+AE91</f>
        <v>12</v>
      </c>
      <c r="AF92" s="301">
        <f>AE92-AF90+AF91</f>
        <v>14</v>
      </c>
      <c r="AG92" s="300">
        <f>AF92-AG90+AG91</f>
        <v>14</v>
      </c>
      <c r="AH92" s="299" t="s">
        <v>50</v>
      </c>
      <c r="AI92" s="298" t="s">
        <v>50</v>
      </c>
      <c r="AJ92" s="266">
        <f>AG92-AJ90+AJ91</f>
        <v>8</v>
      </c>
      <c r="AK92" s="297" t="s">
        <v>50</v>
      </c>
      <c r="AL92" s="296" t="s">
        <v>50</v>
      </c>
      <c r="AM92" s="141">
        <f>AJ92-AM90+AM91</f>
        <v>7</v>
      </c>
      <c r="AN92" s="295">
        <f>AM92-AN90+AN91</f>
        <v>7</v>
      </c>
      <c r="AO92" s="141">
        <f>AN92-AO90+AO91</f>
        <v>7</v>
      </c>
      <c r="AP92" s="294">
        <f>AO92-AP90+AP91</f>
        <v>7</v>
      </c>
      <c r="AQ92" s="121">
        <f>AP92-AQ90+AQ91</f>
        <v>0</v>
      </c>
      <c r="AR92" s="66"/>
      <c r="AS92" s="26">
        <f>MAX(C92:AQ92)</f>
        <v>14</v>
      </c>
      <c r="AU92" s="402">
        <f t="shared" si="7"/>
        <v>11</v>
      </c>
    </row>
    <row r="93" spans="1:47" ht="15.6" customHeight="1" x14ac:dyDescent="0.2">
      <c r="A93" s="401"/>
      <c r="B93" s="29" t="s">
        <v>6</v>
      </c>
      <c r="C93" s="242"/>
      <c r="D93" s="241"/>
      <c r="E93" s="241"/>
      <c r="F93" s="291">
        <v>18.54</v>
      </c>
      <c r="G93" s="241"/>
      <c r="H93" s="290">
        <v>18.579999999999998</v>
      </c>
      <c r="I93" s="242"/>
      <c r="J93" s="241"/>
      <c r="K93" s="70"/>
      <c r="L93" s="252" t="s">
        <v>50</v>
      </c>
      <c r="M93" s="250"/>
      <c r="N93" s="248"/>
      <c r="O93" s="248"/>
      <c r="P93" s="248"/>
      <c r="Q93" s="245">
        <v>19.03</v>
      </c>
      <c r="R93" s="246"/>
      <c r="S93" s="248"/>
      <c r="T93" s="258" t="s">
        <v>50</v>
      </c>
      <c r="U93" s="248"/>
      <c r="V93" s="289" t="s">
        <v>50</v>
      </c>
      <c r="W93" s="248"/>
      <c r="X93" s="250"/>
      <c r="Y93" s="248"/>
      <c r="Z93" s="251" t="s">
        <v>50</v>
      </c>
      <c r="AA93" s="248"/>
      <c r="AB93" s="248"/>
      <c r="AC93" s="243">
        <v>19.100000000000001</v>
      </c>
      <c r="AD93" s="242"/>
      <c r="AE93" s="241"/>
      <c r="AF93" s="240">
        <v>19.149999999999999</v>
      </c>
      <c r="AG93" s="241"/>
      <c r="AH93" s="94"/>
      <c r="AI93" s="73" t="s">
        <v>50</v>
      </c>
      <c r="AJ93" s="239"/>
      <c r="AK93" s="238"/>
      <c r="AL93" s="287" t="s">
        <v>50</v>
      </c>
      <c r="AM93" s="113"/>
      <c r="AN93" s="112"/>
      <c r="AO93" s="113"/>
      <c r="AP93" s="112"/>
      <c r="AQ93" s="293">
        <v>19.27</v>
      </c>
      <c r="AR93" s="67">
        <v>0.39</v>
      </c>
      <c r="AS93" s="25"/>
      <c r="AU93" s="402" t="str">
        <f t="shared" si="7"/>
        <v>-</v>
      </c>
    </row>
    <row r="94" spans="1:47" ht="15.6" customHeight="1" x14ac:dyDescent="0.2">
      <c r="A94" s="401"/>
      <c r="B94" s="29" t="s">
        <v>7</v>
      </c>
      <c r="C94" s="292">
        <v>18.48</v>
      </c>
      <c r="D94" s="241"/>
      <c r="E94" s="241"/>
      <c r="F94" s="291">
        <v>18.54</v>
      </c>
      <c r="G94" s="241"/>
      <c r="H94" s="290">
        <v>18.579999999999998</v>
      </c>
      <c r="I94" s="242"/>
      <c r="J94" s="241"/>
      <c r="K94" s="70"/>
      <c r="L94" s="252" t="s">
        <v>50</v>
      </c>
      <c r="M94" s="250"/>
      <c r="N94" s="248"/>
      <c r="O94" s="248"/>
      <c r="P94" s="248"/>
      <c r="Q94" s="245">
        <v>19.059999999999999</v>
      </c>
      <c r="R94" s="246"/>
      <c r="S94" s="248"/>
      <c r="T94" s="258" t="s">
        <v>50</v>
      </c>
      <c r="U94" s="248"/>
      <c r="V94" s="289" t="s">
        <v>50</v>
      </c>
      <c r="W94" s="248"/>
      <c r="X94" s="250"/>
      <c r="Y94" s="248"/>
      <c r="Z94" s="251" t="s">
        <v>50</v>
      </c>
      <c r="AA94" s="248"/>
      <c r="AB94" s="248"/>
      <c r="AC94" s="243">
        <v>19.100000000000001</v>
      </c>
      <c r="AD94" s="242"/>
      <c r="AE94" s="241"/>
      <c r="AF94" s="240">
        <v>19.16</v>
      </c>
      <c r="AG94" s="241"/>
      <c r="AH94" s="94"/>
      <c r="AI94" s="95"/>
      <c r="AJ94" s="239"/>
      <c r="AK94" s="238"/>
      <c r="AL94" s="237" t="s">
        <v>50</v>
      </c>
      <c r="AM94" s="113"/>
      <c r="AN94" s="112"/>
      <c r="AO94" s="113"/>
      <c r="AP94" s="112"/>
      <c r="AQ94" s="236"/>
      <c r="AR94" s="66"/>
      <c r="AS94" s="27"/>
      <c r="AU94" s="402" t="str">
        <f t="shared" si="7"/>
        <v>-</v>
      </c>
    </row>
    <row r="95" spans="1:47" ht="15.6" customHeight="1" thickBot="1" x14ac:dyDescent="0.25">
      <c r="A95" s="62">
        <v>143</v>
      </c>
      <c r="B95" s="35" t="s">
        <v>9</v>
      </c>
      <c r="C95" s="235"/>
      <c r="D95" s="234"/>
      <c r="E95" s="234"/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3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4"/>
      <c r="AH95" s="234"/>
      <c r="AI95" s="234"/>
      <c r="AJ95" s="234"/>
      <c r="AK95" s="234"/>
      <c r="AL95" s="234"/>
      <c r="AM95" s="234"/>
      <c r="AN95" s="234"/>
      <c r="AO95" s="234"/>
      <c r="AP95" s="234"/>
      <c r="AQ95" s="233"/>
      <c r="AR95" s="68"/>
      <c r="AS95" s="28"/>
      <c r="AU95" s="402" t="str">
        <f t="shared" si="7"/>
        <v>-</v>
      </c>
    </row>
    <row r="96" spans="1:47" ht="15.6" customHeight="1" x14ac:dyDescent="0.2">
      <c r="A96" s="60"/>
      <c r="B96" s="30" t="s">
        <v>3</v>
      </c>
      <c r="C96" s="232"/>
      <c r="D96" s="46" t="s">
        <v>50</v>
      </c>
      <c r="E96" s="46" t="s">
        <v>50</v>
      </c>
      <c r="F96" s="284" t="s">
        <v>50</v>
      </c>
      <c r="G96" s="46" t="s">
        <v>50</v>
      </c>
      <c r="H96" s="277" t="s">
        <v>50</v>
      </c>
      <c r="I96" s="47" t="s">
        <v>50</v>
      </c>
      <c r="J96" s="46" t="s">
        <v>50</v>
      </c>
      <c r="K96" s="46" t="s">
        <v>50</v>
      </c>
      <c r="L96" s="46" t="s">
        <v>50</v>
      </c>
      <c r="M96" s="282" t="s">
        <v>50</v>
      </c>
      <c r="N96" s="281" t="s">
        <v>50</v>
      </c>
      <c r="O96" s="281" t="s">
        <v>50</v>
      </c>
      <c r="P96" s="281" t="s">
        <v>50</v>
      </c>
      <c r="Q96" s="281" t="s">
        <v>50</v>
      </c>
      <c r="R96" s="282" t="s">
        <v>50</v>
      </c>
      <c r="S96" s="281" t="s">
        <v>50</v>
      </c>
      <c r="T96" s="282" t="s">
        <v>50</v>
      </c>
      <c r="U96" s="281" t="s">
        <v>50</v>
      </c>
      <c r="V96" s="283" t="s">
        <v>50</v>
      </c>
      <c r="W96" s="281">
        <v>0</v>
      </c>
      <c r="X96" s="282">
        <v>0</v>
      </c>
      <c r="Y96" s="281">
        <v>0</v>
      </c>
      <c r="Z96" s="281">
        <v>0</v>
      </c>
      <c r="AA96" s="281">
        <v>0</v>
      </c>
      <c r="AB96" s="281">
        <v>0</v>
      </c>
      <c r="AC96" s="280">
        <v>0</v>
      </c>
      <c r="AD96" s="47">
        <v>0</v>
      </c>
      <c r="AE96" s="46">
        <v>0</v>
      </c>
      <c r="AF96" s="46">
        <v>0</v>
      </c>
      <c r="AG96" s="46">
        <v>0</v>
      </c>
      <c r="AH96" s="279">
        <v>5</v>
      </c>
      <c r="AI96" s="278">
        <v>1</v>
      </c>
      <c r="AJ96" s="277" t="s">
        <v>50</v>
      </c>
      <c r="AK96" s="276" t="s">
        <v>50</v>
      </c>
      <c r="AL96" s="176" t="s">
        <v>50</v>
      </c>
      <c r="AM96" s="109" t="s">
        <v>50</v>
      </c>
      <c r="AN96" s="108" t="s">
        <v>50</v>
      </c>
      <c r="AO96" s="109" t="s">
        <v>50</v>
      </c>
      <c r="AP96" s="108" t="s">
        <v>50</v>
      </c>
      <c r="AQ96" s="180" t="s">
        <v>50</v>
      </c>
      <c r="AR96" s="64" t="s">
        <v>8</v>
      </c>
      <c r="AS96" s="24"/>
      <c r="AU96" s="402" t="str">
        <f t="shared" si="7"/>
        <v>-</v>
      </c>
    </row>
    <row r="97" spans="1:47" ht="15.6" customHeight="1" x14ac:dyDescent="0.2">
      <c r="A97" s="61">
        <v>20</v>
      </c>
      <c r="B97" s="31" t="s">
        <v>4</v>
      </c>
      <c r="C97" s="48" t="s">
        <v>50</v>
      </c>
      <c r="D97" s="50" t="s">
        <v>50</v>
      </c>
      <c r="E97" s="50" t="s">
        <v>50</v>
      </c>
      <c r="F97" s="275" t="s">
        <v>50</v>
      </c>
      <c r="G97" s="50" t="s">
        <v>50</v>
      </c>
      <c r="H97" s="268" t="s">
        <v>50</v>
      </c>
      <c r="I97" s="48" t="s">
        <v>50</v>
      </c>
      <c r="J97" s="50" t="s">
        <v>50</v>
      </c>
      <c r="K97" s="50" t="s">
        <v>50</v>
      </c>
      <c r="L97" s="50" t="s">
        <v>50</v>
      </c>
      <c r="M97" s="273" t="s">
        <v>50</v>
      </c>
      <c r="N97" s="272" t="s">
        <v>50</v>
      </c>
      <c r="O97" s="272" t="s">
        <v>50</v>
      </c>
      <c r="P97" s="272" t="s">
        <v>50</v>
      </c>
      <c r="Q97" s="272" t="s">
        <v>50</v>
      </c>
      <c r="R97" s="273" t="s">
        <v>50</v>
      </c>
      <c r="S97" s="272" t="s">
        <v>50</v>
      </c>
      <c r="T97" s="273" t="s">
        <v>50</v>
      </c>
      <c r="U97" s="272" t="s">
        <v>50</v>
      </c>
      <c r="V97" s="274">
        <v>0</v>
      </c>
      <c r="W97" s="272">
        <v>0</v>
      </c>
      <c r="X97" s="273">
        <v>0</v>
      </c>
      <c r="Y97" s="272">
        <v>0</v>
      </c>
      <c r="Z97" s="272">
        <v>0</v>
      </c>
      <c r="AA97" s="272">
        <v>0</v>
      </c>
      <c r="AB97" s="272">
        <v>0</v>
      </c>
      <c r="AC97" s="271">
        <v>1</v>
      </c>
      <c r="AD97" s="48">
        <v>0</v>
      </c>
      <c r="AE97" s="50">
        <v>5</v>
      </c>
      <c r="AF97" s="50">
        <v>0</v>
      </c>
      <c r="AG97" s="50">
        <v>0</v>
      </c>
      <c r="AH97" s="270">
        <v>0</v>
      </c>
      <c r="AI97" s="269"/>
      <c r="AJ97" s="268" t="s">
        <v>50</v>
      </c>
      <c r="AK97" s="267" t="s">
        <v>50</v>
      </c>
      <c r="AL97" s="237" t="s">
        <v>50</v>
      </c>
      <c r="AM97" s="104" t="s">
        <v>50</v>
      </c>
      <c r="AN97" s="106" t="s">
        <v>50</v>
      </c>
      <c r="AO97" s="104" t="s">
        <v>50</v>
      </c>
      <c r="AP97" s="106" t="s">
        <v>50</v>
      </c>
      <c r="AQ97" s="184"/>
      <c r="AR97" s="65">
        <f>SUM(C97:AQ97)</f>
        <v>6</v>
      </c>
      <c r="AS97" s="25"/>
      <c r="AU97" s="402" t="str">
        <f t="shared" si="7"/>
        <v>-</v>
      </c>
    </row>
    <row r="98" spans="1:47" ht="15.6" customHeight="1" x14ac:dyDescent="0.2">
      <c r="A98" s="400" t="s">
        <v>62</v>
      </c>
      <c r="B98" s="29" t="s">
        <v>5</v>
      </c>
      <c r="C98" s="266" t="s">
        <v>50</v>
      </c>
      <c r="D98" s="262" t="s">
        <v>50</v>
      </c>
      <c r="E98" s="261" t="s">
        <v>50</v>
      </c>
      <c r="F98" s="260" t="s">
        <v>50</v>
      </c>
      <c r="G98" s="261" t="s">
        <v>50</v>
      </c>
      <c r="H98" s="260" t="s">
        <v>50</v>
      </c>
      <c r="I98" s="260" t="s">
        <v>50</v>
      </c>
      <c r="J98" s="262" t="s">
        <v>50</v>
      </c>
      <c r="K98" s="262" t="s">
        <v>50</v>
      </c>
      <c r="L98" s="261" t="s">
        <v>50</v>
      </c>
      <c r="M98" s="263" t="s">
        <v>50</v>
      </c>
      <c r="N98" s="265" t="s">
        <v>50</v>
      </c>
      <c r="O98" s="265" t="s">
        <v>50</v>
      </c>
      <c r="P98" s="265" t="s">
        <v>50</v>
      </c>
      <c r="Q98" s="264" t="s">
        <v>50</v>
      </c>
      <c r="R98" s="263" t="s">
        <v>50</v>
      </c>
      <c r="S98" s="264" t="s">
        <v>50</v>
      </c>
      <c r="T98" s="263" t="s">
        <v>50</v>
      </c>
      <c r="U98" s="264" t="s">
        <v>50</v>
      </c>
      <c r="V98" s="263">
        <f>V97</f>
        <v>0</v>
      </c>
      <c r="W98" s="263">
        <f t="shared" ref="W98:AI98" si="11">V98-W96+W97</f>
        <v>0</v>
      </c>
      <c r="X98" s="263">
        <f t="shared" si="11"/>
        <v>0</v>
      </c>
      <c r="Y98" s="265">
        <f t="shared" si="11"/>
        <v>0</v>
      </c>
      <c r="Z98" s="265">
        <f t="shared" si="11"/>
        <v>0</v>
      </c>
      <c r="AA98" s="265">
        <f t="shared" si="11"/>
        <v>0</v>
      </c>
      <c r="AB98" s="264">
        <f t="shared" si="11"/>
        <v>0</v>
      </c>
      <c r="AC98" s="263">
        <f t="shared" si="11"/>
        <v>1</v>
      </c>
      <c r="AD98" s="260">
        <f t="shared" si="11"/>
        <v>1</v>
      </c>
      <c r="AE98" s="262">
        <f t="shared" si="11"/>
        <v>6</v>
      </c>
      <c r="AF98" s="262">
        <f t="shared" si="11"/>
        <v>6</v>
      </c>
      <c r="AG98" s="261">
        <f t="shared" si="11"/>
        <v>6</v>
      </c>
      <c r="AH98" s="136">
        <f t="shared" si="11"/>
        <v>1</v>
      </c>
      <c r="AI98" s="142">
        <f t="shared" si="11"/>
        <v>0</v>
      </c>
      <c r="AJ98" s="260" t="s">
        <v>50</v>
      </c>
      <c r="AK98" s="138" t="s">
        <v>50</v>
      </c>
      <c r="AL98" s="259" t="s">
        <v>50</v>
      </c>
      <c r="AM98" s="132" t="s">
        <v>50</v>
      </c>
      <c r="AN98" s="133" t="s">
        <v>50</v>
      </c>
      <c r="AO98" s="132" t="s">
        <v>50</v>
      </c>
      <c r="AP98" s="121" t="s">
        <v>50</v>
      </c>
      <c r="AQ98" s="121" t="s">
        <v>50</v>
      </c>
      <c r="AR98" s="66"/>
      <c r="AS98" s="26">
        <f>MAX(C98:AQ98)</f>
        <v>6</v>
      </c>
      <c r="AU98" s="402">
        <f t="shared" si="7"/>
        <v>0</v>
      </c>
    </row>
    <row r="99" spans="1:47" ht="15.6" customHeight="1" x14ac:dyDescent="0.2">
      <c r="A99" s="401"/>
      <c r="B99" s="29" t="s">
        <v>6</v>
      </c>
      <c r="C99" s="253"/>
      <c r="D99" s="70"/>
      <c r="E99" s="70"/>
      <c r="F99" s="71" t="s">
        <v>50</v>
      </c>
      <c r="G99" s="70"/>
      <c r="H99" s="254" t="s">
        <v>50</v>
      </c>
      <c r="I99" s="253"/>
      <c r="J99" s="70"/>
      <c r="K99" s="70"/>
      <c r="L99" s="252" t="s">
        <v>50</v>
      </c>
      <c r="M99" s="250"/>
      <c r="N99" s="248"/>
      <c r="O99" s="248"/>
      <c r="P99" s="248"/>
      <c r="Q99" s="251" t="s">
        <v>50</v>
      </c>
      <c r="R99" s="250"/>
      <c r="S99" s="248"/>
      <c r="T99" s="258" t="s">
        <v>50</v>
      </c>
      <c r="U99" s="248"/>
      <c r="V99" s="289" t="s">
        <v>50</v>
      </c>
      <c r="W99" s="248"/>
      <c r="X99" s="250"/>
      <c r="Y99" s="248"/>
      <c r="Z99" s="245">
        <v>20.03</v>
      </c>
      <c r="AA99" s="244"/>
      <c r="AB99" s="244"/>
      <c r="AC99" s="243">
        <v>20.07</v>
      </c>
      <c r="AD99" s="242"/>
      <c r="AE99" s="241"/>
      <c r="AF99" s="240">
        <v>20.13</v>
      </c>
      <c r="AG99" s="241"/>
      <c r="AH99" s="286"/>
      <c r="AI99" s="288">
        <v>20.18</v>
      </c>
      <c r="AJ99" s="239"/>
      <c r="AK99" s="238"/>
      <c r="AL99" s="287" t="s">
        <v>50</v>
      </c>
      <c r="AM99" s="113"/>
      <c r="AN99" s="112"/>
      <c r="AO99" s="113"/>
      <c r="AP99" s="112"/>
      <c r="AQ99" s="256" t="s">
        <v>50</v>
      </c>
      <c r="AR99" s="67">
        <v>0.18</v>
      </c>
      <c r="AS99" s="25"/>
      <c r="AU99" s="402" t="str">
        <f t="shared" si="7"/>
        <v>-</v>
      </c>
    </row>
    <row r="100" spans="1:47" ht="15.6" customHeight="1" x14ac:dyDescent="0.2">
      <c r="A100" s="401"/>
      <c r="B100" s="29" t="s">
        <v>7</v>
      </c>
      <c r="C100" s="255" t="s">
        <v>50</v>
      </c>
      <c r="D100" s="70"/>
      <c r="E100" s="70"/>
      <c r="F100" s="71" t="s">
        <v>50</v>
      </c>
      <c r="G100" s="70"/>
      <c r="H100" s="254" t="s">
        <v>50</v>
      </c>
      <c r="I100" s="253"/>
      <c r="J100" s="70"/>
      <c r="K100" s="70"/>
      <c r="L100" s="252" t="s">
        <v>50</v>
      </c>
      <c r="M100" s="250"/>
      <c r="N100" s="248"/>
      <c r="O100" s="248"/>
      <c r="P100" s="248"/>
      <c r="Q100" s="251" t="s">
        <v>50</v>
      </c>
      <c r="R100" s="250"/>
      <c r="S100" s="248"/>
      <c r="T100" s="258" t="s">
        <v>50</v>
      </c>
      <c r="U100" s="248"/>
      <c r="V100" s="247">
        <v>20</v>
      </c>
      <c r="W100" s="248"/>
      <c r="X100" s="250"/>
      <c r="Y100" s="248"/>
      <c r="Z100" s="245">
        <v>20.03</v>
      </c>
      <c r="AA100" s="244"/>
      <c r="AB100" s="244"/>
      <c r="AC100" s="243">
        <v>20.07</v>
      </c>
      <c r="AD100" s="242"/>
      <c r="AE100" s="241"/>
      <c r="AF100" s="240">
        <v>20.14</v>
      </c>
      <c r="AG100" s="241"/>
      <c r="AH100" s="286"/>
      <c r="AI100" s="285"/>
      <c r="AJ100" s="239"/>
      <c r="AK100" s="238"/>
      <c r="AL100" s="237" t="s">
        <v>50</v>
      </c>
      <c r="AM100" s="113"/>
      <c r="AN100" s="112"/>
      <c r="AO100" s="113"/>
      <c r="AP100" s="112"/>
      <c r="AQ100" s="236"/>
      <c r="AR100" s="66"/>
      <c r="AS100" s="27"/>
      <c r="AU100" s="402" t="str">
        <f t="shared" si="7"/>
        <v>-</v>
      </c>
    </row>
    <row r="101" spans="1:47" ht="15.6" customHeight="1" thickBot="1" x14ac:dyDescent="0.25">
      <c r="A101" s="62">
        <v>143</v>
      </c>
      <c r="B101" s="35" t="s">
        <v>9</v>
      </c>
      <c r="C101" s="235"/>
      <c r="D101" s="234"/>
      <c r="E101" s="234"/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3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34"/>
      <c r="AH101" s="234"/>
      <c r="AI101" s="234"/>
      <c r="AJ101" s="234"/>
      <c r="AK101" s="234"/>
      <c r="AL101" s="234"/>
      <c r="AM101" s="234"/>
      <c r="AN101" s="234"/>
      <c r="AO101" s="234"/>
      <c r="AP101" s="234"/>
      <c r="AQ101" s="233"/>
      <c r="AR101" s="68"/>
      <c r="AS101" s="28"/>
      <c r="AU101" s="402" t="str">
        <f t="shared" si="7"/>
        <v>-</v>
      </c>
    </row>
    <row r="102" spans="1:47" ht="15.6" customHeight="1" x14ac:dyDescent="0.2">
      <c r="A102" s="60"/>
      <c r="B102" s="30" t="s">
        <v>3</v>
      </c>
      <c r="C102" s="232"/>
      <c r="D102" s="46" t="s">
        <v>50</v>
      </c>
      <c r="E102" s="46" t="s">
        <v>50</v>
      </c>
      <c r="F102" s="284" t="s">
        <v>50</v>
      </c>
      <c r="G102" s="46" t="s">
        <v>50</v>
      </c>
      <c r="H102" s="277" t="s">
        <v>50</v>
      </c>
      <c r="I102" s="47" t="s">
        <v>50</v>
      </c>
      <c r="J102" s="46" t="s">
        <v>50</v>
      </c>
      <c r="K102" s="46" t="s">
        <v>50</v>
      </c>
      <c r="L102" s="46" t="s">
        <v>50</v>
      </c>
      <c r="M102" s="282" t="s">
        <v>50</v>
      </c>
      <c r="N102" s="281" t="s">
        <v>50</v>
      </c>
      <c r="O102" s="281" t="s">
        <v>50</v>
      </c>
      <c r="P102" s="281" t="s">
        <v>50</v>
      </c>
      <c r="Q102" s="281" t="s">
        <v>50</v>
      </c>
      <c r="R102" s="282" t="s">
        <v>50</v>
      </c>
      <c r="S102" s="281" t="s">
        <v>50</v>
      </c>
      <c r="T102" s="282" t="s">
        <v>50</v>
      </c>
      <c r="U102" s="281">
        <v>0</v>
      </c>
      <c r="V102" s="283">
        <v>0</v>
      </c>
      <c r="W102" s="281">
        <v>0</v>
      </c>
      <c r="X102" s="282" t="s">
        <v>50</v>
      </c>
      <c r="Y102" s="281" t="s">
        <v>50</v>
      </c>
      <c r="Z102" s="281" t="s">
        <v>50</v>
      </c>
      <c r="AA102" s="281" t="s">
        <v>50</v>
      </c>
      <c r="AB102" s="281" t="s">
        <v>50</v>
      </c>
      <c r="AC102" s="280">
        <v>0</v>
      </c>
      <c r="AD102" s="47">
        <v>0</v>
      </c>
      <c r="AE102" s="46">
        <v>0</v>
      </c>
      <c r="AF102" s="46">
        <v>0</v>
      </c>
      <c r="AG102" s="46">
        <v>0</v>
      </c>
      <c r="AH102" s="279">
        <v>1</v>
      </c>
      <c r="AI102" s="278">
        <v>1</v>
      </c>
      <c r="AJ102" s="277" t="s">
        <v>50</v>
      </c>
      <c r="AK102" s="276" t="s">
        <v>50</v>
      </c>
      <c r="AL102" s="176" t="s">
        <v>50</v>
      </c>
      <c r="AM102" s="109" t="s">
        <v>50</v>
      </c>
      <c r="AN102" s="108" t="s">
        <v>50</v>
      </c>
      <c r="AO102" s="109" t="s">
        <v>50</v>
      </c>
      <c r="AP102" s="108" t="s">
        <v>50</v>
      </c>
      <c r="AQ102" s="180" t="s">
        <v>50</v>
      </c>
      <c r="AR102" s="64" t="s">
        <v>8</v>
      </c>
      <c r="AS102" s="24"/>
      <c r="AU102" s="402" t="str">
        <f t="shared" si="7"/>
        <v>-</v>
      </c>
    </row>
    <row r="103" spans="1:47" ht="15.6" customHeight="1" x14ac:dyDescent="0.2">
      <c r="A103" s="61">
        <v>20.46</v>
      </c>
      <c r="B103" s="31" t="s">
        <v>4</v>
      </c>
      <c r="C103" s="48" t="s">
        <v>50</v>
      </c>
      <c r="D103" s="50" t="s">
        <v>50</v>
      </c>
      <c r="E103" s="50" t="s">
        <v>50</v>
      </c>
      <c r="F103" s="275" t="s">
        <v>50</v>
      </c>
      <c r="G103" s="50" t="s">
        <v>50</v>
      </c>
      <c r="H103" s="268" t="s">
        <v>50</v>
      </c>
      <c r="I103" s="48" t="s">
        <v>50</v>
      </c>
      <c r="J103" s="50" t="s">
        <v>50</v>
      </c>
      <c r="K103" s="50" t="s">
        <v>50</v>
      </c>
      <c r="L103" s="50" t="s">
        <v>50</v>
      </c>
      <c r="M103" s="273" t="s">
        <v>50</v>
      </c>
      <c r="N103" s="272" t="s">
        <v>50</v>
      </c>
      <c r="O103" s="272" t="s">
        <v>50</v>
      </c>
      <c r="P103" s="272" t="s">
        <v>50</v>
      </c>
      <c r="Q103" s="272" t="s">
        <v>50</v>
      </c>
      <c r="R103" s="273" t="s">
        <v>50</v>
      </c>
      <c r="S103" s="272" t="s">
        <v>50</v>
      </c>
      <c r="T103" s="273">
        <v>0</v>
      </c>
      <c r="U103" s="272">
        <v>0</v>
      </c>
      <c r="V103" s="274">
        <v>0</v>
      </c>
      <c r="W103" s="272">
        <v>0</v>
      </c>
      <c r="X103" s="273" t="s">
        <v>50</v>
      </c>
      <c r="Y103" s="272" t="s">
        <v>50</v>
      </c>
      <c r="Z103" s="272" t="s">
        <v>50</v>
      </c>
      <c r="AA103" s="272" t="s">
        <v>50</v>
      </c>
      <c r="AB103" s="272" t="s">
        <v>50</v>
      </c>
      <c r="AC103" s="271">
        <v>0</v>
      </c>
      <c r="AD103" s="48">
        <v>1</v>
      </c>
      <c r="AE103" s="50">
        <v>1</v>
      </c>
      <c r="AF103" s="50">
        <v>0</v>
      </c>
      <c r="AG103" s="50">
        <v>0</v>
      </c>
      <c r="AH103" s="270">
        <v>0</v>
      </c>
      <c r="AI103" s="269"/>
      <c r="AJ103" s="268" t="s">
        <v>50</v>
      </c>
      <c r="AK103" s="267" t="s">
        <v>50</v>
      </c>
      <c r="AL103" s="237" t="s">
        <v>50</v>
      </c>
      <c r="AM103" s="104" t="s">
        <v>50</v>
      </c>
      <c r="AN103" s="106" t="s">
        <v>50</v>
      </c>
      <c r="AO103" s="104" t="s">
        <v>50</v>
      </c>
      <c r="AP103" s="106" t="s">
        <v>50</v>
      </c>
      <c r="AQ103" s="184"/>
      <c r="AR103" s="65">
        <f>SUM(C103:AQ103)</f>
        <v>2</v>
      </c>
      <c r="AS103" s="25"/>
      <c r="AU103" s="402" t="str">
        <f t="shared" si="7"/>
        <v>-</v>
      </c>
    </row>
    <row r="104" spans="1:47" ht="15.6" customHeight="1" x14ac:dyDescent="0.2">
      <c r="A104" s="400" t="s">
        <v>61</v>
      </c>
      <c r="B104" s="29" t="s">
        <v>5</v>
      </c>
      <c r="C104" s="266" t="s">
        <v>50</v>
      </c>
      <c r="D104" s="262" t="s">
        <v>50</v>
      </c>
      <c r="E104" s="261" t="s">
        <v>50</v>
      </c>
      <c r="F104" s="260" t="s">
        <v>50</v>
      </c>
      <c r="G104" s="261" t="s">
        <v>50</v>
      </c>
      <c r="H104" s="260" t="s">
        <v>50</v>
      </c>
      <c r="I104" s="260" t="s">
        <v>50</v>
      </c>
      <c r="J104" s="262" t="s">
        <v>50</v>
      </c>
      <c r="K104" s="262" t="s">
        <v>50</v>
      </c>
      <c r="L104" s="261" t="s">
        <v>50</v>
      </c>
      <c r="M104" s="263" t="s">
        <v>50</v>
      </c>
      <c r="N104" s="265" t="s">
        <v>50</v>
      </c>
      <c r="O104" s="265" t="s">
        <v>50</v>
      </c>
      <c r="P104" s="265" t="s">
        <v>50</v>
      </c>
      <c r="Q104" s="264" t="s">
        <v>50</v>
      </c>
      <c r="R104" s="263" t="s">
        <v>50</v>
      </c>
      <c r="S104" s="264" t="s">
        <v>50</v>
      </c>
      <c r="T104" s="263">
        <f>T103</f>
        <v>0</v>
      </c>
      <c r="U104" s="264">
        <f>T104-U102+U103</f>
        <v>0</v>
      </c>
      <c r="V104" s="263">
        <f>U104-V102+V103</f>
        <v>0</v>
      </c>
      <c r="W104" s="263">
        <f>V104-W102+W103</f>
        <v>0</v>
      </c>
      <c r="X104" s="263" t="s">
        <v>50</v>
      </c>
      <c r="Y104" s="265" t="s">
        <v>50</v>
      </c>
      <c r="Z104" s="265" t="s">
        <v>50</v>
      </c>
      <c r="AA104" s="265" t="s">
        <v>50</v>
      </c>
      <c r="AB104" s="264" t="s">
        <v>50</v>
      </c>
      <c r="AC104" s="263">
        <f>W104-AC102+AC103</f>
        <v>0</v>
      </c>
      <c r="AD104" s="260">
        <f t="shared" ref="AD104:AI104" si="12">AC104-AD102+AD103</f>
        <v>1</v>
      </c>
      <c r="AE104" s="262">
        <f t="shared" si="12"/>
        <v>2</v>
      </c>
      <c r="AF104" s="262">
        <f t="shared" si="12"/>
        <v>2</v>
      </c>
      <c r="AG104" s="261">
        <f t="shared" si="12"/>
        <v>2</v>
      </c>
      <c r="AH104" s="136">
        <f t="shared" si="12"/>
        <v>1</v>
      </c>
      <c r="AI104" s="142">
        <f t="shared" si="12"/>
        <v>0</v>
      </c>
      <c r="AJ104" s="260" t="s">
        <v>50</v>
      </c>
      <c r="AK104" s="138" t="s">
        <v>50</v>
      </c>
      <c r="AL104" s="259" t="s">
        <v>50</v>
      </c>
      <c r="AM104" s="132" t="s">
        <v>50</v>
      </c>
      <c r="AN104" s="133" t="s">
        <v>50</v>
      </c>
      <c r="AO104" s="132" t="s">
        <v>50</v>
      </c>
      <c r="AP104" s="121" t="s">
        <v>50</v>
      </c>
      <c r="AQ104" s="121" t="s">
        <v>50</v>
      </c>
      <c r="AR104" s="66"/>
      <c r="AS104" s="26">
        <f>MAX(C104:AQ104)</f>
        <v>2</v>
      </c>
      <c r="AU104" s="402">
        <f t="shared" si="7"/>
        <v>0</v>
      </c>
    </row>
    <row r="105" spans="1:47" ht="15.6" customHeight="1" x14ac:dyDescent="0.2">
      <c r="A105" s="401"/>
      <c r="B105" s="29" t="s">
        <v>6</v>
      </c>
      <c r="C105" s="253"/>
      <c r="D105" s="70"/>
      <c r="E105" s="70"/>
      <c r="F105" s="71" t="s">
        <v>50</v>
      </c>
      <c r="G105" s="70"/>
      <c r="H105" s="254" t="s">
        <v>50</v>
      </c>
      <c r="I105" s="253"/>
      <c r="J105" s="70"/>
      <c r="K105" s="70"/>
      <c r="L105" s="252" t="s">
        <v>50</v>
      </c>
      <c r="M105" s="250"/>
      <c r="N105" s="248"/>
      <c r="O105" s="248"/>
      <c r="P105" s="248"/>
      <c r="Q105" s="251" t="s">
        <v>50</v>
      </c>
      <c r="R105" s="250"/>
      <c r="S105" s="248"/>
      <c r="T105" s="258" t="s">
        <v>50</v>
      </c>
      <c r="U105" s="248"/>
      <c r="V105" s="247">
        <v>20.48</v>
      </c>
      <c r="W105" s="244"/>
      <c r="X105" s="250"/>
      <c r="Y105" s="248"/>
      <c r="Z105" s="251" t="s">
        <v>50</v>
      </c>
      <c r="AA105" s="248"/>
      <c r="AB105" s="248"/>
      <c r="AC105" s="243">
        <v>20.51</v>
      </c>
      <c r="AD105" s="242"/>
      <c r="AE105" s="241"/>
      <c r="AF105" s="240">
        <v>20.56</v>
      </c>
      <c r="AG105" s="241"/>
      <c r="AH105" s="286"/>
      <c r="AI105" s="288">
        <v>21.01</v>
      </c>
      <c r="AJ105" s="239"/>
      <c r="AK105" s="238"/>
      <c r="AL105" s="287" t="s">
        <v>50</v>
      </c>
      <c r="AM105" s="113"/>
      <c r="AN105" s="112"/>
      <c r="AO105" s="113"/>
      <c r="AP105" s="112"/>
      <c r="AQ105" s="256" t="s">
        <v>50</v>
      </c>
      <c r="AR105" s="67">
        <v>0.15</v>
      </c>
      <c r="AS105" s="25"/>
      <c r="AU105" s="402" t="str">
        <f t="shared" si="7"/>
        <v>-</v>
      </c>
    </row>
    <row r="106" spans="1:47" ht="15.6" customHeight="1" x14ac:dyDescent="0.2">
      <c r="A106" s="401"/>
      <c r="B106" s="29" t="s">
        <v>7</v>
      </c>
      <c r="C106" s="255" t="s">
        <v>50</v>
      </c>
      <c r="D106" s="70"/>
      <c r="E106" s="70"/>
      <c r="F106" s="71" t="s">
        <v>50</v>
      </c>
      <c r="G106" s="70"/>
      <c r="H106" s="254" t="s">
        <v>50</v>
      </c>
      <c r="I106" s="253"/>
      <c r="J106" s="70"/>
      <c r="K106" s="70"/>
      <c r="L106" s="252" t="s">
        <v>50</v>
      </c>
      <c r="M106" s="250"/>
      <c r="N106" s="248"/>
      <c r="O106" s="248"/>
      <c r="P106" s="248"/>
      <c r="Q106" s="251" t="s">
        <v>50</v>
      </c>
      <c r="R106" s="250"/>
      <c r="S106" s="248"/>
      <c r="T106" s="249">
        <v>20.46</v>
      </c>
      <c r="U106" s="248"/>
      <c r="V106" s="247">
        <v>20.48</v>
      </c>
      <c r="W106" s="244"/>
      <c r="X106" s="250"/>
      <c r="Y106" s="248"/>
      <c r="Z106" s="251" t="s">
        <v>50</v>
      </c>
      <c r="AA106" s="248"/>
      <c r="AB106" s="248"/>
      <c r="AC106" s="243">
        <v>20.51</v>
      </c>
      <c r="AD106" s="242"/>
      <c r="AE106" s="241"/>
      <c r="AF106" s="240">
        <v>20.58</v>
      </c>
      <c r="AG106" s="241"/>
      <c r="AH106" s="286"/>
      <c r="AI106" s="285"/>
      <c r="AJ106" s="239"/>
      <c r="AK106" s="238"/>
      <c r="AL106" s="237" t="s">
        <v>50</v>
      </c>
      <c r="AM106" s="113"/>
      <c r="AN106" s="112"/>
      <c r="AO106" s="113"/>
      <c r="AP106" s="112"/>
      <c r="AQ106" s="236"/>
      <c r="AR106" s="66"/>
      <c r="AS106" s="27"/>
      <c r="AU106" s="402" t="str">
        <f t="shared" si="7"/>
        <v>-</v>
      </c>
    </row>
    <row r="107" spans="1:47" ht="15.6" customHeight="1" thickBot="1" x14ac:dyDescent="0.25">
      <c r="A107" s="62">
        <v>143</v>
      </c>
      <c r="B107" s="35" t="s">
        <v>9</v>
      </c>
      <c r="C107" s="235"/>
      <c r="D107" s="234"/>
      <c r="E107" s="234"/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3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4"/>
      <c r="AN107" s="234"/>
      <c r="AO107" s="234"/>
      <c r="AP107" s="234"/>
      <c r="AQ107" s="233"/>
      <c r="AR107" s="68"/>
      <c r="AS107" s="28"/>
      <c r="AU107" s="402" t="str">
        <f t="shared" si="7"/>
        <v>-</v>
      </c>
    </row>
    <row r="108" spans="1:47" ht="15.6" customHeight="1" x14ac:dyDescent="0.2">
      <c r="A108" s="60"/>
      <c r="B108" s="30" t="s">
        <v>3</v>
      </c>
      <c r="C108" s="232"/>
      <c r="D108" s="46" t="s">
        <v>50</v>
      </c>
      <c r="E108" s="46" t="s">
        <v>50</v>
      </c>
      <c r="F108" s="284" t="s">
        <v>50</v>
      </c>
      <c r="G108" s="46" t="s">
        <v>50</v>
      </c>
      <c r="H108" s="277" t="s">
        <v>50</v>
      </c>
      <c r="I108" s="47" t="s">
        <v>50</v>
      </c>
      <c r="J108" s="46" t="s">
        <v>50</v>
      </c>
      <c r="K108" s="46" t="s">
        <v>50</v>
      </c>
      <c r="L108" s="46" t="s">
        <v>50</v>
      </c>
      <c r="M108" s="282" t="s">
        <v>50</v>
      </c>
      <c r="N108" s="281" t="s">
        <v>50</v>
      </c>
      <c r="O108" s="281" t="s">
        <v>50</v>
      </c>
      <c r="P108" s="281" t="s">
        <v>50</v>
      </c>
      <c r="Q108" s="281" t="s">
        <v>50</v>
      </c>
      <c r="R108" s="282" t="s">
        <v>50</v>
      </c>
      <c r="S108" s="281" t="s">
        <v>50</v>
      </c>
      <c r="T108" s="282" t="s">
        <v>50</v>
      </c>
      <c r="U108" s="281">
        <v>0</v>
      </c>
      <c r="V108" s="283">
        <v>0</v>
      </c>
      <c r="W108" s="281">
        <v>0</v>
      </c>
      <c r="X108" s="282">
        <v>0</v>
      </c>
      <c r="Y108" s="281">
        <v>0</v>
      </c>
      <c r="Z108" s="281">
        <v>0</v>
      </c>
      <c r="AA108" s="281">
        <v>0</v>
      </c>
      <c r="AB108" s="281">
        <v>0</v>
      </c>
      <c r="AC108" s="280">
        <v>0</v>
      </c>
      <c r="AD108" s="47">
        <v>0</v>
      </c>
      <c r="AE108" s="46">
        <v>0</v>
      </c>
      <c r="AF108" s="46">
        <v>0</v>
      </c>
      <c r="AG108" s="46">
        <v>0</v>
      </c>
      <c r="AH108" s="279" t="s">
        <v>50</v>
      </c>
      <c r="AI108" s="278" t="s">
        <v>50</v>
      </c>
      <c r="AJ108" s="277">
        <v>6</v>
      </c>
      <c r="AK108" s="276">
        <v>2</v>
      </c>
      <c r="AL108" s="176">
        <v>1</v>
      </c>
      <c r="AM108" s="109" t="s">
        <v>50</v>
      </c>
      <c r="AN108" s="108" t="s">
        <v>50</v>
      </c>
      <c r="AO108" s="109" t="s">
        <v>50</v>
      </c>
      <c r="AP108" s="108" t="s">
        <v>50</v>
      </c>
      <c r="AQ108" s="180" t="s">
        <v>50</v>
      </c>
      <c r="AR108" s="64" t="s">
        <v>8</v>
      </c>
      <c r="AS108" s="24"/>
      <c r="AU108" s="402" t="str">
        <f t="shared" si="7"/>
        <v>-</v>
      </c>
    </row>
    <row r="109" spans="1:47" ht="15.6" customHeight="1" x14ac:dyDescent="0.2">
      <c r="A109" s="61">
        <v>21.31</v>
      </c>
      <c r="B109" s="31" t="s">
        <v>4</v>
      </c>
      <c r="C109" s="48" t="s">
        <v>50</v>
      </c>
      <c r="D109" s="50" t="s">
        <v>50</v>
      </c>
      <c r="E109" s="50" t="s">
        <v>50</v>
      </c>
      <c r="F109" s="275" t="s">
        <v>50</v>
      </c>
      <c r="G109" s="50" t="s">
        <v>50</v>
      </c>
      <c r="H109" s="268" t="s">
        <v>50</v>
      </c>
      <c r="I109" s="48" t="s">
        <v>50</v>
      </c>
      <c r="J109" s="50" t="s">
        <v>50</v>
      </c>
      <c r="K109" s="50" t="s">
        <v>50</v>
      </c>
      <c r="L109" s="50" t="s">
        <v>50</v>
      </c>
      <c r="M109" s="273" t="s">
        <v>50</v>
      </c>
      <c r="N109" s="272" t="s">
        <v>50</v>
      </c>
      <c r="O109" s="272" t="s">
        <v>50</v>
      </c>
      <c r="P109" s="272" t="s">
        <v>50</v>
      </c>
      <c r="Q109" s="272" t="s">
        <v>50</v>
      </c>
      <c r="R109" s="273" t="s">
        <v>50</v>
      </c>
      <c r="S109" s="272" t="s">
        <v>50</v>
      </c>
      <c r="T109" s="273">
        <v>0</v>
      </c>
      <c r="U109" s="272">
        <v>0</v>
      </c>
      <c r="V109" s="274">
        <v>0</v>
      </c>
      <c r="W109" s="272">
        <v>0</v>
      </c>
      <c r="X109" s="273">
        <v>0</v>
      </c>
      <c r="Y109" s="272">
        <v>0</v>
      </c>
      <c r="Z109" s="272">
        <v>0</v>
      </c>
      <c r="AA109" s="272">
        <v>1</v>
      </c>
      <c r="AB109" s="272">
        <v>0</v>
      </c>
      <c r="AC109" s="271">
        <v>3</v>
      </c>
      <c r="AD109" s="48">
        <v>0</v>
      </c>
      <c r="AE109" s="50">
        <v>4</v>
      </c>
      <c r="AF109" s="50">
        <v>0</v>
      </c>
      <c r="AG109" s="50">
        <v>0</v>
      </c>
      <c r="AH109" s="270" t="s">
        <v>50</v>
      </c>
      <c r="AI109" s="269"/>
      <c r="AJ109" s="268">
        <v>0</v>
      </c>
      <c r="AK109" s="267">
        <v>0</v>
      </c>
      <c r="AL109" s="237" t="s">
        <v>50</v>
      </c>
      <c r="AM109" s="104" t="s">
        <v>50</v>
      </c>
      <c r="AN109" s="106" t="s">
        <v>50</v>
      </c>
      <c r="AO109" s="104" t="s">
        <v>50</v>
      </c>
      <c r="AP109" s="106" t="s">
        <v>50</v>
      </c>
      <c r="AQ109" s="184"/>
      <c r="AR109" s="65">
        <f>SUM(C109:AQ109)</f>
        <v>8</v>
      </c>
      <c r="AS109" s="25"/>
      <c r="AU109" s="402" t="str">
        <f t="shared" si="7"/>
        <v>-</v>
      </c>
    </row>
    <row r="110" spans="1:47" ht="15.6" customHeight="1" x14ac:dyDescent="0.2">
      <c r="A110" s="400" t="s">
        <v>60</v>
      </c>
      <c r="B110" s="29" t="s">
        <v>5</v>
      </c>
      <c r="C110" s="266" t="s">
        <v>50</v>
      </c>
      <c r="D110" s="262" t="s">
        <v>50</v>
      </c>
      <c r="E110" s="261" t="s">
        <v>50</v>
      </c>
      <c r="F110" s="260" t="s">
        <v>50</v>
      </c>
      <c r="G110" s="261" t="s">
        <v>50</v>
      </c>
      <c r="H110" s="260" t="s">
        <v>50</v>
      </c>
      <c r="I110" s="260" t="s">
        <v>50</v>
      </c>
      <c r="J110" s="262" t="s">
        <v>50</v>
      </c>
      <c r="K110" s="262" t="s">
        <v>50</v>
      </c>
      <c r="L110" s="261" t="s">
        <v>50</v>
      </c>
      <c r="M110" s="263" t="s">
        <v>50</v>
      </c>
      <c r="N110" s="265" t="s">
        <v>50</v>
      </c>
      <c r="O110" s="265" t="s">
        <v>50</v>
      </c>
      <c r="P110" s="265" t="s">
        <v>50</v>
      </c>
      <c r="Q110" s="264" t="s">
        <v>50</v>
      </c>
      <c r="R110" s="263" t="s">
        <v>50</v>
      </c>
      <c r="S110" s="264" t="s">
        <v>50</v>
      </c>
      <c r="T110" s="263">
        <v>1</v>
      </c>
      <c r="U110" s="264">
        <f t="shared" ref="U110:AG110" si="13">T110-U108+U109</f>
        <v>1</v>
      </c>
      <c r="V110" s="263">
        <f t="shared" si="13"/>
        <v>1</v>
      </c>
      <c r="W110" s="263">
        <f t="shared" si="13"/>
        <v>1</v>
      </c>
      <c r="X110" s="263">
        <f t="shared" si="13"/>
        <v>1</v>
      </c>
      <c r="Y110" s="265">
        <f t="shared" si="13"/>
        <v>1</v>
      </c>
      <c r="Z110" s="265">
        <f t="shared" si="13"/>
        <v>1</v>
      </c>
      <c r="AA110" s="265">
        <f t="shared" si="13"/>
        <v>2</v>
      </c>
      <c r="AB110" s="264">
        <f t="shared" si="13"/>
        <v>2</v>
      </c>
      <c r="AC110" s="263">
        <f t="shared" si="13"/>
        <v>5</v>
      </c>
      <c r="AD110" s="260">
        <f t="shared" si="13"/>
        <v>5</v>
      </c>
      <c r="AE110" s="262">
        <f t="shared" si="13"/>
        <v>9</v>
      </c>
      <c r="AF110" s="262">
        <f t="shared" si="13"/>
        <v>9</v>
      </c>
      <c r="AG110" s="261">
        <f t="shared" si="13"/>
        <v>9</v>
      </c>
      <c r="AH110" s="136" t="s">
        <v>50</v>
      </c>
      <c r="AI110" s="142" t="s">
        <v>50</v>
      </c>
      <c r="AJ110" s="260">
        <f>AG110-AJ108+AJ109</f>
        <v>3</v>
      </c>
      <c r="AK110" s="138">
        <f>AJ110-AK108+AK109</f>
        <v>1</v>
      </c>
      <c r="AL110" s="259">
        <f>AK110-AL108</f>
        <v>0</v>
      </c>
      <c r="AM110" s="132" t="s">
        <v>50</v>
      </c>
      <c r="AN110" s="133" t="s">
        <v>50</v>
      </c>
      <c r="AO110" s="132" t="s">
        <v>50</v>
      </c>
      <c r="AP110" s="121" t="s">
        <v>50</v>
      </c>
      <c r="AQ110" s="121" t="s">
        <v>50</v>
      </c>
      <c r="AR110" s="66"/>
      <c r="AS110" s="26">
        <f>MAX(C110:AQ110)</f>
        <v>9</v>
      </c>
      <c r="AU110" s="402">
        <f>IF(AK109&lt;&gt;"x",IF($B109="l. wsiad.",SUM(C109:F109,P110,Q109:V109,AJ110,AK109:AL109),"-"),IF($B109="l. wsiad.",SUM(C109:F109,P110,Q109:V109,AN110,AO109:AP109),"-"))</f>
        <v>3</v>
      </c>
    </row>
    <row r="111" spans="1:47" ht="15.6" customHeight="1" x14ac:dyDescent="0.2">
      <c r="A111" s="401"/>
      <c r="B111" s="29" t="s">
        <v>6</v>
      </c>
      <c r="C111" s="253"/>
      <c r="D111" s="70"/>
      <c r="E111" s="70"/>
      <c r="F111" s="71" t="s">
        <v>50</v>
      </c>
      <c r="G111" s="70"/>
      <c r="H111" s="254" t="s">
        <v>50</v>
      </c>
      <c r="I111" s="253"/>
      <c r="J111" s="70"/>
      <c r="K111" s="70"/>
      <c r="L111" s="252" t="s">
        <v>50</v>
      </c>
      <c r="M111" s="250"/>
      <c r="N111" s="248"/>
      <c r="O111" s="248"/>
      <c r="P111" s="248"/>
      <c r="Q111" s="251" t="s">
        <v>50</v>
      </c>
      <c r="R111" s="250"/>
      <c r="S111" s="248"/>
      <c r="T111" s="258" t="s">
        <v>50</v>
      </c>
      <c r="U111" s="248"/>
      <c r="V111" s="247">
        <v>21.34</v>
      </c>
      <c r="W111" s="244"/>
      <c r="X111" s="246"/>
      <c r="Y111" s="244"/>
      <c r="Z111" s="245">
        <v>21.36</v>
      </c>
      <c r="AA111" s="244"/>
      <c r="AB111" s="244"/>
      <c r="AC111" s="243">
        <v>21.4</v>
      </c>
      <c r="AD111" s="242"/>
      <c r="AE111" s="241"/>
      <c r="AF111" s="240">
        <v>21.46</v>
      </c>
      <c r="AG111" s="70"/>
      <c r="AH111" s="94"/>
      <c r="AI111" s="73" t="s">
        <v>50</v>
      </c>
      <c r="AJ111" s="239"/>
      <c r="AK111" s="238"/>
      <c r="AL111" s="257">
        <v>21.56</v>
      </c>
      <c r="AM111" s="113"/>
      <c r="AN111" s="112"/>
      <c r="AO111" s="113"/>
      <c r="AP111" s="112"/>
      <c r="AQ111" s="256" t="s">
        <v>50</v>
      </c>
      <c r="AR111" s="67">
        <v>0.25</v>
      </c>
      <c r="AS111" s="25"/>
      <c r="AU111" s="402" t="str">
        <f t="shared" si="7"/>
        <v>-</v>
      </c>
    </row>
    <row r="112" spans="1:47" ht="15.6" customHeight="1" x14ac:dyDescent="0.2">
      <c r="A112" s="401"/>
      <c r="B112" s="29" t="s">
        <v>7</v>
      </c>
      <c r="C112" s="255" t="s">
        <v>50</v>
      </c>
      <c r="D112" s="70"/>
      <c r="E112" s="70"/>
      <c r="F112" s="71" t="s">
        <v>50</v>
      </c>
      <c r="G112" s="70"/>
      <c r="H112" s="254" t="s">
        <v>50</v>
      </c>
      <c r="I112" s="253"/>
      <c r="J112" s="70"/>
      <c r="K112" s="70"/>
      <c r="L112" s="252" t="s">
        <v>50</v>
      </c>
      <c r="M112" s="250"/>
      <c r="N112" s="248"/>
      <c r="O112" s="248"/>
      <c r="P112" s="248"/>
      <c r="Q112" s="251" t="s">
        <v>50</v>
      </c>
      <c r="R112" s="250"/>
      <c r="S112" s="248"/>
      <c r="T112" s="249">
        <v>21.31</v>
      </c>
      <c r="U112" s="248"/>
      <c r="V112" s="247">
        <v>21.34</v>
      </c>
      <c r="W112" s="244"/>
      <c r="X112" s="246"/>
      <c r="Y112" s="244"/>
      <c r="Z112" s="245">
        <v>21.37</v>
      </c>
      <c r="AA112" s="244"/>
      <c r="AB112" s="244"/>
      <c r="AC112" s="243">
        <v>21.41</v>
      </c>
      <c r="AD112" s="242"/>
      <c r="AE112" s="241"/>
      <c r="AF112" s="240">
        <v>21.47</v>
      </c>
      <c r="AG112" s="70"/>
      <c r="AH112" s="94"/>
      <c r="AI112" s="95"/>
      <c r="AJ112" s="239"/>
      <c r="AK112" s="238"/>
      <c r="AL112" s="237" t="s">
        <v>50</v>
      </c>
      <c r="AM112" s="113"/>
      <c r="AN112" s="112"/>
      <c r="AO112" s="113"/>
      <c r="AP112" s="112"/>
      <c r="AQ112" s="236"/>
      <c r="AR112" s="66"/>
      <c r="AS112" s="27"/>
      <c r="AU112" s="402" t="str">
        <f t="shared" si="7"/>
        <v>-</v>
      </c>
    </row>
    <row r="113" spans="1:47" ht="15.6" customHeight="1" thickBot="1" x14ac:dyDescent="0.25">
      <c r="A113" s="62">
        <v>143</v>
      </c>
      <c r="B113" s="35" t="s">
        <v>9</v>
      </c>
      <c r="C113" s="235" t="s">
        <v>59</v>
      </c>
      <c r="D113" s="234"/>
      <c r="E113" s="234"/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3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4"/>
      <c r="AG113" s="234"/>
      <c r="AH113" s="234"/>
      <c r="AI113" s="234"/>
      <c r="AJ113" s="234"/>
      <c r="AK113" s="234"/>
      <c r="AL113" s="234"/>
      <c r="AM113" s="234"/>
      <c r="AN113" s="234"/>
      <c r="AO113" s="234"/>
      <c r="AP113" s="234"/>
      <c r="AQ113" s="233"/>
      <c r="AR113" s="68"/>
      <c r="AS113" s="28"/>
      <c r="AU113" s="402" t="str">
        <f t="shared" si="7"/>
        <v>-</v>
      </c>
    </row>
    <row r="114" spans="1:47" ht="15.6" customHeight="1" x14ac:dyDescent="0.2">
      <c r="A114" s="74" t="s">
        <v>43</v>
      </c>
      <c r="B114" s="79"/>
      <c r="C114" s="232"/>
      <c r="D114" s="124">
        <f>SUMIF($B$6:$B113,"l. wys.",D$6:D113)</f>
        <v>0</v>
      </c>
      <c r="E114" s="124">
        <f>SUMIF($B$6:$B113,"l. wys.",E$6:E113)</f>
        <v>0</v>
      </c>
      <c r="F114" s="225">
        <f>SUMIF($B$6:$B113,"l. wys.",F$6:F113)</f>
        <v>0</v>
      </c>
      <c r="G114" s="168">
        <f>SUMIF($B$6:$B113,"l. wys.",G$6:G113)</f>
        <v>0</v>
      </c>
      <c r="H114" s="231">
        <f>SUMIF($B$6:$B113,"l. wys.",H$6:H113)</f>
        <v>0</v>
      </c>
      <c r="I114" s="225">
        <f>SUMIF($B$6:$B113,"l. wys.",I$6:I113)</f>
        <v>0</v>
      </c>
      <c r="J114" s="124">
        <f>SUMIF($B$6:$B113,"l. wys.",J$6:J113)</f>
        <v>3</v>
      </c>
      <c r="K114" s="124">
        <f>SUMIF($B$6:$B113,"l. wys.",K$6:K113)</f>
        <v>1</v>
      </c>
      <c r="L114" s="168">
        <f>SUMIF($B$6:$B113,"l. wys.",L$6:L113)</f>
        <v>3</v>
      </c>
      <c r="M114" s="226">
        <f>SUMIF($B$6:$B113,"l. wys.",M$6:M113)</f>
        <v>0</v>
      </c>
      <c r="N114" s="228">
        <f>SUMIF($B$6:$B113,"l. wys.",N$6:N113)</f>
        <v>2</v>
      </c>
      <c r="O114" s="228">
        <f>SUMIF($B$6:$B113,"l. wys.",O$6:O113)</f>
        <v>4</v>
      </c>
      <c r="P114" s="228">
        <f>SUMIF($B$6:$B113,"l. wys.",P$6:P113)</f>
        <v>1</v>
      </c>
      <c r="Q114" s="228">
        <f>SUMIF($B$6:$B113,"l. wys.",Q$6:Q113)</f>
        <v>0</v>
      </c>
      <c r="R114" s="229">
        <f>SUMIF($B$6:$B113,"l. wys.",R$6:R113)</f>
        <v>0</v>
      </c>
      <c r="S114" s="227">
        <f>SUMIF($B$6:$B113,"l. wys.",S$6:S113)</f>
        <v>0</v>
      </c>
      <c r="T114" s="226">
        <f>SUMIF($B$6:$B113,"l. wys.",T$6:T113)</f>
        <v>2</v>
      </c>
      <c r="U114" s="228">
        <f>SUMIF($B$6:$B113,"l. wys.",U$6:U113)</f>
        <v>0</v>
      </c>
      <c r="V114" s="230">
        <f>SUMIF($B$6:$B113,"l. wys.",V$6:V113)</f>
        <v>1</v>
      </c>
      <c r="W114" s="226">
        <f>SUMIF($B$6:$B113,"l. wys.",W$6:W113)</f>
        <v>1</v>
      </c>
      <c r="X114" s="229">
        <f>SUMIF($B$6:$B113,"l. wys.",X$6:X113)</f>
        <v>2</v>
      </c>
      <c r="Y114" s="228">
        <f>SUMIF($B$6:$B113,"l. wys.",Y$6:Y113)</f>
        <v>0</v>
      </c>
      <c r="Z114" s="228">
        <f>SUMIF($B$6:$B113,"l. wys.",Z$6:Z113)</f>
        <v>0</v>
      </c>
      <c r="AA114" s="228">
        <f>SUMIF($B$6:$B113,"l. wys.",AA$6:AA113)</f>
        <v>3</v>
      </c>
      <c r="AB114" s="227">
        <f>SUMIF($B$6:$B113,"l. wys.",AB$6:AB113)</f>
        <v>2</v>
      </c>
      <c r="AC114" s="226">
        <f>SUMIF($B$6:$B113,"l. wys.",AC$6:AC113)</f>
        <v>7</v>
      </c>
      <c r="AD114" s="225">
        <f>SUMIF($B$6:$B113,"l. wys.",AD$6:AD113)</f>
        <v>14</v>
      </c>
      <c r="AE114" s="124">
        <f>SUMIF($B$6:$B113,"l. wys.",AE$6:AE113)</f>
        <v>25</v>
      </c>
      <c r="AF114" s="124">
        <f>SUMIF($B$6:$B113,"l. wys.",AF$6:AF113)</f>
        <v>13</v>
      </c>
      <c r="AG114" s="168">
        <f>SUMIF($B$6:$B113,"l. wys.",AG$6:AG113)</f>
        <v>6</v>
      </c>
      <c r="AH114" s="224">
        <f>SUMIF($B$6:$B113,"l. wys.",AH$6:AH113)</f>
        <v>14</v>
      </c>
      <c r="AI114" s="101">
        <f>SUMIF($B$6:$B113,"l. wys.",AI$6:AI113)</f>
        <v>24</v>
      </c>
      <c r="AJ114" s="223">
        <f>SUMIF($B$6:$B113,"l. wys.",AJ$6:AJ113)</f>
        <v>69</v>
      </c>
      <c r="AK114" s="222">
        <f>SUMIF($B$6:$B113,"l. wys.",AK$6:AK113)</f>
        <v>7</v>
      </c>
      <c r="AL114" s="81">
        <f>SUMIF($B$6:$B113,"l. wys.",AL$6:AL113)</f>
        <v>46</v>
      </c>
      <c r="AM114" s="221">
        <f>SUMIF($B$6:$B113,"l. wys.",AM$6:AM113)</f>
        <v>2</v>
      </c>
      <c r="AN114" s="83">
        <f>SUMIF($B$6:$B113,"l. wys.",AN$6:AN113)</f>
        <v>0</v>
      </c>
      <c r="AO114" s="221">
        <f>SUMIF($B$6:$B113,"l. wys.",AO$6:AO113)</f>
        <v>0</v>
      </c>
      <c r="AP114" s="116">
        <f>SUMIF($B$6:$B113,"l. wys.",AP$6:AP113)</f>
        <v>3</v>
      </c>
      <c r="AQ114" s="83">
        <f>SUMIF($B$6:$B113,"l. wys.",AQ$6:AQ113)</f>
        <v>22</v>
      </c>
      <c r="AR114" s="84" t="str">
        <f>"Σ: "&amp;SUM(C114:AQ114)</f>
        <v>Σ: 277</v>
      </c>
      <c r="AU114" s="402" t="str">
        <f t="shared" si="7"/>
        <v>-</v>
      </c>
    </row>
    <row r="115" spans="1:47" ht="15.6" customHeight="1" thickBot="1" x14ac:dyDescent="0.25">
      <c r="A115" s="85" t="s">
        <v>44</v>
      </c>
      <c r="B115" s="86"/>
      <c r="C115" s="169">
        <f>SUMIF($B$6:$B113,"l. wsiad.",C$6:C113)</f>
        <v>8</v>
      </c>
      <c r="D115" s="127">
        <f>SUMIF($B$6:$B113,"l. wsiad.",D$6:D113)</f>
        <v>1</v>
      </c>
      <c r="E115" s="127">
        <f>SUMIF($B$6:$B113,"l. wsiad.",E$6:E113)</f>
        <v>1</v>
      </c>
      <c r="F115" s="214">
        <f>SUMIF($B$6:$B113,"l. wsiad.",F$6:F113)</f>
        <v>4</v>
      </c>
      <c r="G115" s="170">
        <f>SUMIF($B$6:$B113,"l. wsiad.",G$6:G113)</f>
        <v>0</v>
      </c>
      <c r="H115" s="220">
        <f>SUMIF($B$6:$B113,"l. wsiad.",H$6:H113)</f>
        <v>1</v>
      </c>
      <c r="I115" s="214">
        <f>SUMIF($B$6:$B113,"l. wsiad.",I$6:I113)</f>
        <v>4</v>
      </c>
      <c r="J115" s="127">
        <f>SUMIF($B$6:$B113,"l. wsiad.",J$6:J113)</f>
        <v>10</v>
      </c>
      <c r="K115" s="127">
        <f>SUMIF($B$6:$B113,"l. wsiad.",K$6:K113)</f>
        <v>5</v>
      </c>
      <c r="L115" s="170">
        <f>SUMIF($B$6:$B113,"l. wsiad.",L$6:L113)</f>
        <v>3</v>
      </c>
      <c r="M115" s="215">
        <f>SUMIF($B$6:$B113,"l. wsiad.",M$6:M113)</f>
        <v>6</v>
      </c>
      <c r="N115" s="217">
        <f>SUMIF($B$6:$B113,"l. wsiad.",N$6:N113)</f>
        <v>3</v>
      </c>
      <c r="O115" s="217">
        <f>SUMIF($B$6:$B113,"l. wsiad.",O$6:O113)</f>
        <v>3</v>
      </c>
      <c r="P115" s="217">
        <f>SUMIF($B$6:$B113,"l. wsiad.",P$6:P113)</f>
        <v>0</v>
      </c>
      <c r="Q115" s="217">
        <f>SUMIF($B$6:$B113,"l. wsiad.",Q$6:Q113)</f>
        <v>2</v>
      </c>
      <c r="R115" s="218">
        <f>SUMIF($B$6:$B113,"l. wsiad.",R$6:R113)</f>
        <v>0</v>
      </c>
      <c r="S115" s="216">
        <f>SUMIF($B$6:$B113,"l. wsiad.",S$6:S113)</f>
        <v>0</v>
      </c>
      <c r="T115" s="215">
        <f>SUMIF($B$6:$B113,"l. wsiad.",T$6:T113)</f>
        <v>12</v>
      </c>
      <c r="U115" s="217">
        <f>SUMIF($B$6:$B113,"l. wsiad.",U$6:U113)</f>
        <v>3</v>
      </c>
      <c r="V115" s="219">
        <f>SUMIF($B$6:$B113,"l. wsiad.",V$6:V113)</f>
        <v>10</v>
      </c>
      <c r="W115" s="215">
        <f>SUMIF($B$6:$B113,"l. wsiad.",W$6:W113)</f>
        <v>14</v>
      </c>
      <c r="X115" s="218">
        <f>SUMIF($B$6:$B113,"l. wsiad.",X$6:X113)</f>
        <v>0</v>
      </c>
      <c r="Y115" s="217">
        <f>SUMIF($B$6:$B113,"l. wsiad.",Y$6:Y113)</f>
        <v>0</v>
      </c>
      <c r="Z115" s="217">
        <f>SUMIF($B$6:$B113,"l. wsiad.",Z$6:Z113)</f>
        <v>0</v>
      </c>
      <c r="AA115" s="217">
        <f>SUMIF($B$6:$B113,"l. wsiad.",AA$6:AA113)</f>
        <v>7</v>
      </c>
      <c r="AB115" s="216">
        <f>SUMIF($B$6:$B113,"l. wsiad.",AB$6:AB113)</f>
        <v>5</v>
      </c>
      <c r="AC115" s="215">
        <f>SUMIF($B$6:$B113,"l. wsiad.",AC$6:AC113)</f>
        <v>42</v>
      </c>
      <c r="AD115" s="214">
        <f>SUMIF($B$6:$B113,"l. wsiad.",AD$6:AD113)</f>
        <v>40</v>
      </c>
      <c r="AE115" s="127">
        <f>SUMIF($B$6:$B113,"l. wsiad.",AE$6:AE113)</f>
        <v>71</v>
      </c>
      <c r="AF115" s="127">
        <f>SUMIF($B$6:$B113,"l. wsiad.",AF$6:AF113)</f>
        <v>12</v>
      </c>
      <c r="AG115" s="170">
        <f>SUMIF($B$6:$B113,"l. wsiad.",AG$6:AG113)</f>
        <v>0</v>
      </c>
      <c r="AH115" s="213">
        <f>SUMIF($B$6:$B113,"l. wsiad.",AH$6:AH113)</f>
        <v>0</v>
      </c>
      <c r="AI115" s="212"/>
      <c r="AJ115" s="211">
        <f>SUMIF($B$6:$B113,"l. wsiad.",AJ$6:AJ113)</f>
        <v>9</v>
      </c>
      <c r="AK115" s="210">
        <f>SUMIF($B$6:$B113,"l. wsiad.",AK$6:AK113)</f>
        <v>0</v>
      </c>
      <c r="AL115" s="209">
        <f>SUMIF($B$6:$B113,"l. wsiad.",AL$6:AL113)</f>
        <v>0</v>
      </c>
      <c r="AM115" s="208">
        <f>SUMIF($B$6:$B113,"l. wsiad.",AM$6:AM113)</f>
        <v>0</v>
      </c>
      <c r="AN115" s="119">
        <f>SUMIF($B$6:$B113,"l. wsiad.",AN$6:AN113)</f>
        <v>0</v>
      </c>
      <c r="AO115" s="208">
        <f>SUMIF($B$6:$B113,"l. wsiad.",AO$6:AO113)</f>
        <v>0</v>
      </c>
      <c r="AP115" s="117">
        <f>SUMIF($B$6:$B113,"l. wsiad.",AP$6:AP113)</f>
        <v>0</v>
      </c>
      <c r="AQ115" s="207"/>
      <c r="AR115" s="91" t="str">
        <f>"Σ: "&amp;SUM(C115:AQ115)</f>
        <v>Σ: 276</v>
      </c>
      <c r="AU115" s="402" t="str">
        <f t="shared" si="7"/>
        <v>-</v>
      </c>
    </row>
    <row r="116" spans="1:47" x14ac:dyDescent="0.2">
      <c r="C116" s="206">
        <v>108</v>
      </c>
      <c r="D116" s="206">
        <v>2</v>
      </c>
      <c r="E116" s="206">
        <v>300</v>
      </c>
      <c r="F116" s="206">
        <v>4</v>
      </c>
      <c r="G116" s="206">
        <v>5</v>
      </c>
      <c r="H116" s="206">
        <v>6</v>
      </c>
      <c r="I116" s="206">
        <v>7</v>
      </c>
      <c r="J116" s="206">
        <v>8</v>
      </c>
      <c r="K116" s="206">
        <v>9</v>
      </c>
      <c r="L116" s="206">
        <v>10</v>
      </c>
      <c r="M116" s="206">
        <v>470</v>
      </c>
      <c r="N116" s="206">
        <v>45</v>
      </c>
      <c r="O116" s="206">
        <v>46</v>
      </c>
      <c r="P116" s="206">
        <v>320</v>
      </c>
      <c r="Q116" s="206">
        <v>105</v>
      </c>
      <c r="R116" s="206">
        <v>310</v>
      </c>
      <c r="S116" s="206" t="s">
        <v>58</v>
      </c>
      <c r="T116" s="206">
        <v>106</v>
      </c>
      <c r="U116" s="206">
        <v>30</v>
      </c>
      <c r="V116" s="206">
        <v>105</v>
      </c>
      <c r="W116" s="206">
        <v>32</v>
      </c>
      <c r="X116" s="206">
        <v>44</v>
      </c>
      <c r="Y116" s="206">
        <v>450</v>
      </c>
      <c r="Z116" s="206">
        <v>112</v>
      </c>
      <c r="AA116" s="206">
        <v>45</v>
      </c>
      <c r="AB116" s="206">
        <v>46</v>
      </c>
      <c r="AC116" s="206">
        <v>330</v>
      </c>
      <c r="AD116" s="206">
        <v>11</v>
      </c>
      <c r="AE116" s="206">
        <v>12</v>
      </c>
      <c r="AF116" s="206">
        <v>13</v>
      </c>
      <c r="AG116" s="206">
        <v>14</v>
      </c>
      <c r="AH116" s="206" t="s">
        <v>56</v>
      </c>
      <c r="AI116" s="206">
        <v>102</v>
      </c>
      <c r="AJ116" s="206">
        <v>16</v>
      </c>
      <c r="AK116" s="206">
        <v>17</v>
      </c>
      <c r="AL116" s="206">
        <v>101</v>
      </c>
      <c r="AM116" s="206">
        <v>39</v>
      </c>
      <c r="AN116" s="206">
        <v>40</v>
      </c>
      <c r="AO116" s="206">
        <v>41</v>
      </c>
      <c r="AP116" s="206">
        <v>43</v>
      </c>
      <c r="AQ116" s="206">
        <v>100</v>
      </c>
      <c r="AU116" s="404">
        <f>SUM(AU8:AU115)</f>
        <v>131</v>
      </c>
    </row>
  </sheetData>
  <mergeCells count="18">
    <mergeCell ref="A38:A40"/>
    <mergeCell ref="A8:A10"/>
    <mergeCell ref="A14:A16"/>
    <mergeCell ref="A20:A22"/>
    <mergeCell ref="A26:A28"/>
    <mergeCell ref="A32:A34"/>
    <mergeCell ref="A44:A46"/>
    <mergeCell ref="A50:A52"/>
    <mergeCell ref="A56:A58"/>
    <mergeCell ref="A92:A94"/>
    <mergeCell ref="A98:A100"/>
    <mergeCell ref="A110:A112"/>
    <mergeCell ref="A62:A64"/>
    <mergeCell ref="A68:A70"/>
    <mergeCell ref="A74:A76"/>
    <mergeCell ref="A80:A82"/>
    <mergeCell ref="A86:A88"/>
    <mergeCell ref="A104:A106"/>
  </mergeCells>
  <conditionalFormatting sqref="C8:AQ8">
    <cfRule type="cellIs" dxfId="124" priority="57" operator="equal">
      <formula>$AS8</formula>
    </cfRule>
  </conditionalFormatting>
  <conditionalFormatting sqref="I14:AJ14 AM14:AQ14">
    <cfRule type="cellIs" dxfId="123" priority="56" operator="equal">
      <formula>$AS14</formula>
    </cfRule>
  </conditionalFormatting>
  <conditionalFormatting sqref="C20:AG20">
    <cfRule type="cellIs" dxfId="122" priority="55" operator="equal">
      <formula>$AS20</formula>
    </cfRule>
  </conditionalFormatting>
  <conditionalFormatting sqref="AE26:AQ26">
    <cfRule type="cellIs" dxfId="121" priority="54" operator="equal">
      <formula>$AS26</formula>
    </cfRule>
  </conditionalFormatting>
  <conditionalFormatting sqref="U32:AI32">
    <cfRule type="cellIs" dxfId="120" priority="53" operator="equal">
      <formula>$AS32</formula>
    </cfRule>
  </conditionalFormatting>
  <conditionalFormatting sqref="W38:AG38">
    <cfRule type="cellIs" dxfId="119" priority="52" operator="equal">
      <formula>$AS38</formula>
    </cfRule>
  </conditionalFormatting>
  <conditionalFormatting sqref="C44:L44 AE44:AI44">
    <cfRule type="cellIs" dxfId="118" priority="51" operator="equal">
      <formula>$AS44</formula>
    </cfRule>
  </conditionalFormatting>
  <conditionalFormatting sqref="G50:AG50">
    <cfRule type="cellIs" dxfId="117" priority="50" operator="equal">
      <formula>$AS50</formula>
    </cfRule>
  </conditionalFormatting>
  <conditionalFormatting sqref="U56:AI56">
    <cfRule type="cellIs" dxfId="116" priority="49" operator="equal">
      <formula>$AS56</formula>
    </cfRule>
  </conditionalFormatting>
  <conditionalFormatting sqref="I62:L62 AE62:AG62">
    <cfRule type="cellIs" dxfId="115" priority="48" operator="equal">
      <formula>$AS62</formula>
    </cfRule>
  </conditionalFormatting>
  <conditionalFormatting sqref="C68:AG68">
    <cfRule type="cellIs" dxfId="114" priority="47" operator="equal">
      <formula>$AS68</formula>
    </cfRule>
  </conditionalFormatting>
  <conditionalFormatting sqref="W74:AI74">
    <cfRule type="cellIs" dxfId="113" priority="46" operator="equal">
      <formula>$AS74</formula>
    </cfRule>
  </conditionalFormatting>
  <conditionalFormatting sqref="W80:AG80">
    <cfRule type="cellIs" dxfId="112" priority="45" operator="equal">
      <formula>$AS80</formula>
    </cfRule>
  </conditionalFormatting>
  <conditionalFormatting sqref="U86:AG86">
    <cfRule type="cellIs" dxfId="111" priority="44" operator="equal">
      <formula>$AS86</formula>
    </cfRule>
  </conditionalFormatting>
  <conditionalFormatting sqref="C92:AG92">
    <cfRule type="cellIs" dxfId="110" priority="43" operator="equal">
      <formula>$AS92</formula>
    </cfRule>
  </conditionalFormatting>
  <conditionalFormatting sqref="W98:AI98">
    <cfRule type="cellIs" dxfId="109" priority="42" operator="equal">
      <formula>$AS98</formula>
    </cfRule>
  </conditionalFormatting>
  <conditionalFormatting sqref="U104:AI104">
    <cfRule type="cellIs" dxfId="108" priority="41" operator="equal">
      <formula>$AS104</formula>
    </cfRule>
  </conditionalFormatting>
  <conditionalFormatting sqref="U110:AG110">
    <cfRule type="cellIs" dxfId="107" priority="40" operator="equal">
      <formula>$AS110</formula>
    </cfRule>
  </conditionalFormatting>
  <conditionalFormatting sqref="AH20:AQ20">
    <cfRule type="cellIs" dxfId="106" priority="39" operator="equal">
      <formula>$AS20</formula>
    </cfRule>
  </conditionalFormatting>
  <conditionalFormatting sqref="AH50:AQ50">
    <cfRule type="cellIs" dxfId="105" priority="38" operator="equal">
      <formula>$AS50</formula>
    </cfRule>
  </conditionalFormatting>
  <conditionalFormatting sqref="AH62:AQ62">
    <cfRule type="cellIs" dxfId="104" priority="37" operator="equal">
      <formula>$AS62</formula>
    </cfRule>
  </conditionalFormatting>
  <conditionalFormatting sqref="AH80:AQ80">
    <cfRule type="cellIs" dxfId="103" priority="36" operator="equal">
      <formula>$AS80</formula>
    </cfRule>
  </conditionalFormatting>
  <conditionalFormatting sqref="AH86:AQ86">
    <cfRule type="cellIs" dxfId="102" priority="35" operator="equal">
      <formula>$AS86</formula>
    </cfRule>
  </conditionalFormatting>
  <conditionalFormatting sqref="AH110:AQ110">
    <cfRule type="cellIs" dxfId="101" priority="34" operator="equal">
      <formula>$AS110</formula>
    </cfRule>
  </conditionalFormatting>
  <conditionalFormatting sqref="AH38:AQ38">
    <cfRule type="cellIs" dxfId="100" priority="33" operator="equal">
      <formula>$AS38</formula>
    </cfRule>
  </conditionalFormatting>
  <conditionalFormatting sqref="AH68:AK68 AM68:AQ68">
    <cfRule type="cellIs" dxfId="99" priority="32" operator="equal">
      <formula>$AS68</formula>
    </cfRule>
  </conditionalFormatting>
  <conditionalFormatting sqref="AH92:AK92 AM92:AQ92">
    <cfRule type="cellIs" dxfId="98" priority="31" operator="equal">
      <formula>$AS92</formula>
    </cfRule>
  </conditionalFormatting>
  <conditionalFormatting sqref="AJ32:AQ32">
    <cfRule type="cellIs" dxfId="97" priority="30" operator="equal">
      <formula>$AS32</formula>
    </cfRule>
  </conditionalFormatting>
  <conditionalFormatting sqref="AJ44:AK44 AM44:AQ44">
    <cfRule type="cellIs" dxfId="96" priority="29" operator="equal">
      <formula>$AS44</formula>
    </cfRule>
  </conditionalFormatting>
  <conditionalFormatting sqref="AJ56:AK56 AM56:AQ56">
    <cfRule type="cellIs" dxfId="95" priority="28" operator="equal">
      <formula>$AS56</formula>
    </cfRule>
  </conditionalFormatting>
  <conditionalFormatting sqref="AJ74:AK74 AM74:AQ74">
    <cfRule type="cellIs" dxfId="94" priority="27" operator="equal">
      <formula>$AS74</formula>
    </cfRule>
  </conditionalFormatting>
  <conditionalFormatting sqref="AJ98:AK98 AM98:AQ98">
    <cfRule type="cellIs" dxfId="93" priority="26" operator="equal">
      <formula>$AS98</formula>
    </cfRule>
  </conditionalFormatting>
  <conditionalFormatting sqref="AJ104:AK104 AM104:AQ104">
    <cfRule type="cellIs" dxfId="92" priority="25" operator="equal">
      <formula>$AS104</formula>
    </cfRule>
  </conditionalFormatting>
  <conditionalFormatting sqref="C14:H14">
    <cfRule type="cellIs" dxfId="91" priority="24" operator="equal">
      <formula>$AS14</formula>
    </cfRule>
  </conditionalFormatting>
  <conditionalFormatting sqref="C62:H62">
    <cfRule type="cellIs" dxfId="90" priority="23" operator="equal">
      <formula>$AS62</formula>
    </cfRule>
  </conditionalFormatting>
  <conditionalFormatting sqref="C38:V38">
    <cfRule type="cellIs" dxfId="89" priority="22" operator="equal">
      <formula>$AS38</formula>
    </cfRule>
  </conditionalFormatting>
  <conditionalFormatting sqref="C74:V74">
    <cfRule type="cellIs" dxfId="88" priority="21" operator="equal">
      <formula>$AS74</formula>
    </cfRule>
  </conditionalFormatting>
  <conditionalFormatting sqref="C80:V80">
    <cfRule type="cellIs" dxfId="87" priority="20" operator="equal">
      <formula>$AS80</formula>
    </cfRule>
  </conditionalFormatting>
  <conditionalFormatting sqref="C98:V98">
    <cfRule type="cellIs" dxfId="86" priority="19" operator="equal">
      <formula>$AS98</formula>
    </cfRule>
  </conditionalFormatting>
  <conditionalFormatting sqref="C32:T32">
    <cfRule type="cellIs" dxfId="85" priority="18" operator="equal">
      <formula>$AS32</formula>
    </cfRule>
  </conditionalFormatting>
  <conditionalFormatting sqref="C26:L26">
    <cfRule type="cellIs" dxfId="84" priority="17" operator="equal">
      <formula>$AS26</formula>
    </cfRule>
  </conditionalFormatting>
  <conditionalFormatting sqref="C50:F50">
    <cfRule type="cellIs" dxfId="83" priority="16" operator="equal">
      <formula>$AS50</formula>
    </cfRule>
  </conditionalFormatting>
  <conditionalFormatting sqref="C56:T56">
    <cfRule type="cellIs" dxfId="82" priority="15" operator="equal">
      <formula>$AS56</formula>
    </cfRule>
  </conditionalFormatting>
  <conditionalFormatting sqref="C86:T86">
    <cfRule type="cellIs" dxfId="81" priority="14" operator="equal">
      <formula>$AS86</formula>
    </cfRule>
  </conditionalFormatting>
  <conditionalFormatting sqref="C104:T104">
    <cfRule type="cellIs" dxfId="80" priority="13" operator="equal">
      <formula>$AS104</formula>
    </cfRule>
  </conditionalFormatting>
  <conditionalFormatting sqref="C110:T110">
    <cfRule type="cellIs" dxfId="79" priority="12" operator="equal">
      <formula>$AS110</formula>
    </cfRule>
  </conditionalFormatting>
  <conditionalFormatting sqref="AK14:AL14">
    <cfRule type="cellIs" dxfId="78" priority="11" operator="equal">
      <formula>$AS14</formula>
    </cfRule>
  </conditionalFormatting>
  <conditionalFormatting sqref="M26:AD26">
    <cfRule type="cellIs" dxfId="77" priority="10" operator="equal">
      <formula>$AS26</formula>
    </cfRule>
  </conditionalFormatting>
  <conditionalFormatting sqref="M44:AD44">
    <cfRule type="cellIs" dxfId="76" priority="9" operator="equal">
      <formula>$AS44</formula>
    </cfRule>
  </conditionalFormatting>
  <conditionalFormatting sqref="M62:AD62">
    <cfRule type="cellIs" dxfId="75" priority="8" operator="equal">
      <formula>$AS62</formula>
    </cfRule>
  </conditionalFormatting>
  <conditionalFormatting sqref="AL44">
    <cfRule type="cellIs" dxfId="74" priority="7" operator="equal">
      <formula>$AS44</formula>
    </cfRule>
  </conditionalFormatting>
  <conditionalFormatting sqref="AL56">
    <cfRule type="cellIs" dxfId="73" priority="6" operator="equal">
      <formula>$AS56</formula>
    </cfRule>
  </conditionalFormatting>
  <conditionalFormatting sqref="AL68">
    <cfRule type="cellIs" dxfId="72" priority="5" operator="equal">
      <formula>$AS68</formula>
    </cfRule>
  </conditionalFormatting>
  <conditionalFormatting sqref="AL74">
    <cfRule type="cellIs" dxfId="71" priority="4" operator="equal">
      <formula>$AS74</formula>
    </cfRule>
  </conditionalFormatting>
  <conditionalFormatting sqref="AL92">
    <cfRule type="cellIs" dxfId="70" priority="3" operator="equal">
      <formula>$AS92</formula>
    </cfRule>
  </conditionalFormatting>
  <conditionalFormatting sqref="AL98">
    <cfRule type="cellIs" dxfId="69" priority="2" operator="equal">
      <formula>$AS98</formula>
    </cfRule>
  </conditionalFormatting>
  <conditionalFormatting sqref="AL104">
    <cfRule type="cellIs" dxfId="68" priority="1" operator="equal">
      <formula>$AS104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6"/>
  <sheetViews>
    <sheetView zoomScale="110" zoomScaleNormal="110" workbookViewId="0">
      <pane ySplit="5" topLeftCell="A6" activePane="bottomLeft" state="frozen"/>
      <selection activeCell="K22" sqref="K22"/>
      <selection pane="bottomLeft" activeCell="AQ20" sqref="AQ20"/>
    </sheetView>
  </sheetViews>
  <sheetFormatPr defaultRowHeight="15" x14ac:dyDescent="0.2"/>
  <cols>
    <col min="1" max="1" width="10.7109375" style="1" customWidth="1"/>
    <col min="2" max="2" width="7.7109375" style="1" customWidth="1"/>
    <col min="3" max="39" width="3" style="1" customWidth="1"/>
    <col min="40" max="40" width="9.140625" style="1"/>
    <col min="41" max="41" width="0" style="1" hidden="1" customWidth="1"/>
    <col min="42" max="16384" width="9.140625" style="1"/>
  </cols>
  <sheetData>
    <row r="1" spans="1:43" ht="21.7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5" t="s">
        <v>94</v>
      </c>
      <c r="X1" s="6"/>
      <c r="Y1" s="6"/>
      <c r="Z1" s="6"/>
      <c r="AA1" s="3"/>
      <c r="AB1" s="6"/>
      <c r="AC1" s="6"/>
      <c r="AD1" s="3"/>
      <c r="AE1" s="3"/>
      <c r="AF1" s="6"/>
      <c r="AG1" s="6"/>
      <c r="AH1" s="3"/>
      <c r="AI1" s="6"/>
      <c r="AJ1" s="3"/>
      <c r="AK1" s="6"/>
      <c r="AL1" s="6"/>
      <c r="AM1" s="3"/>
      <c r="AN1" s="7"/>
      <c r="AQ1" s="402"/>
    </row>
    <row r="2" spans="1:43" ht="4.5" customHeight="1" thickBo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V2" s="10"/>
      <c r="W2" s="11"/>
      <c r="X2" s="12"/>
      <c r="Y2" s="12"/>
      <c r="Z2" s="12"/>
      <c r="AA2" s="9"/>
      <c r="AB2" s="12"/>
      <c r="AC2" s="12"/>
      <c r="AD2" s="9"/>
      <c r="AE2" s="9"/>
      <c r="AF2" s="12"/>
      <c r="AG2" s="12"/>
      <c r="AH2" s="9"/>
      <c r="AI2" s="12"/>
      <c r="AJ2" s="9"/>
      <c r="AK2" s="12"/>
      <c r="AL2" s="12"/>
      <c r="AM2" s="9"/>
      <c r="AN2" s="13"/>
      <c r="AQ2" s="402"/>
    </row>
    <row r="3" spans="1:43" ht="21.95" customHeight="1" thickBot="1" x14ac:dyDescent="0.25">
      <c r="A3" s="8" t="s">
        <v>0</v>
      </c>
      <c r="B3" s="14">
        <v>1</v>
      </c>
      <c r="C3" s="12" t="s">
        <v>93</v>
      </c>
      <c r="D3" s="12"/>
      <c r="E3" s="12"/>
      <c r="F3" s="12"/>
      <c r="G3" s="12"/>
      <c r="H3" s="12"/>
      <c r="I3" s="12"/>
      <c r="J3" s="12"/>
      <c r="K3" s="9"/>
      <c r="L3" s="9"/>
      <c r="V3" s="10"/>
      <c r="W3" s="15" t="s">
        <v>112</v>
      </c>
      <c r="X3" s="12"/>
      <c r="Y3" s="12"/>
      <c r="Z3" s="12"/>
      <c r="AA3" s="9"/>
      <c r="AB3" s="12"/>
      <c r="AC3" s="12"/>
      <c r="AD3" s="9"/>
      <c r="AE3" s="9"/>
      <c r="AF3" s="12"/>
      <c r="AG3" s="12"/>
      <c r="AH3" s="9"/>
      <c r="AI3" s="12"/>
      <c r="AJ3" s="9"/>
      <c r="AK3" s="12"/>
      <c r="AL3" s="12"/>
      <c r="AM3" s="9"/>
      <c r="AN3" s="13"/>
      <c r="AQ3" s="402"/>
    </row>
    <row r="4" spans="1:43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I4" s="18"/>
      <c r="J4" s="18"/>
      <c r="K4" s="19"/>
      <c r="L4" s="19"/>
      <c r="V4" s="20"/>
      <c r="W4" s="21"/>
      <c r="X4" s="18"/>
      <c r="Y4" s="18"/>
      <c r="Z4" s="18"/>
      <c r="AA4" s="19"/>
      <c r="AB4" s="18"/>
      <c r="AC4" s="18"/>
      <c r="AD4" s="19"/>
      <c r="AE4" s="19"/>
      <c r="AF4" s="18"/>
      <c r="AG4" s="18"/>
      <c r="AH4" s="19"/>
      <c r="AI4" s="18"/>
      <c r="AJ4" s="19"/>
      <c r="AK4" s="18"/>
      <c r="AL4" s="18"/>
      <c r="AM4" s="19"/>
      <c r="AN4" s="22"/>
      <c r="AQ4" s="402"/>
    </row>
    <row r="5" spans="1:43" ht="117" customHeight="1" thickBot="1" x14ac:dyDescent="0.25">
      <c r="A5" s="59" t="s">
        <v>39</v>
      </c>
      <c r="B5" s="32" t="s">
        <v>1</v>
      </c>
      <c r="C5" s="39" t="s">
        <v>70</v>
      </c>
      <c r="D5" s="103" t="s">
        <v>71</v>
      </c>
      <c r="E5" s="103" t="s">
        <v>72</v>
      </c>
      <c r="F5" s="103" t="s">
        <v>73</v>
      </c>
      <c r="G5" s="103" t="s">
        <v>74</v>
      </c>
      <c r="H5" s="390" t="s">
        <v>26</v>
      </c>
      <c r="I5" s="162" t="s">
        <v>11</v>
      </c>
      <c r="J5" s="389" t="s">
        <v>38</v>
      </c>
      <c r="K5" s="33" t="s">
        <v>12</v>
      </c>
      <c r="L5" s="36" t="s">
        <v>13</v>
      </c>
      <c r="M5" s="36" t="s">
        <v>14</v>
      </c>
      <c r="N5" s="36" t="s">
        <v>15</v>
      </c>
      <c r="O5" s="33" t="s">
        <v>16</v>
      </c>
      <c r="P5" s="36" t="s">
        <v>111</v>
      </c>
      <c r="Q5" s="36" t="s">
        <v>18</v>
      </c>
      <c r="R5" s="36" t="s">
        <v>110</v>
      </c>
      <c r="S5" s="33" t="s">
        <v>19</v>
      </c>
      <c r="T5" s="36" t="s">
        <v>20</v>
      </c>
      <c r="U5" s="306" t="s">
        <v>78</v>
      </c>
      <c r="V5" s="388" t="s">
        <v>76</v>
      </c>
      <c r="W5" s="36" t="s">
        <v>85</v>
      </c>
      <c r="X5" s="33" t="s">
        <v>85</v>
      </c>
      <c r="Y5" s="36" t="s">
        <v>76</v>
      </c>
      <c r="Z5" s="36" t="s">
        <v>75</v>
      </c>
      <c r="AA5" s="311" t="s">
        <v>79</v>
      </c>
      <c r="AB5" s="308" t="s">
        <v>80</v>
      </c>
      <c r="AC5" s="387" t="s">
        <v>109</v>
      </c>
      <c r="AD5" s="308" t="s">
        <v>81</v>
      </c>
      <c r="AE5" s="308" t="s">
        <v>82</v>
      </c>
      <c r="AF5" s="386" t="s">
        <v>31</v>
      </c>
      <c r="AG5" s="383" t="s">
        <v>22</v>
      </c>
      <c r="AH5" s="385" t="s">
        <v>23</v>
      </c>
      <c r="AI5" s="384" t="s">
        <v>28</v>
      </c>
      <c r="AJ5" s="383" t="s">
        <v>108</v>
      </c>
      <c r="AK5" s="36" t="s">
        <v>24</v>
      </c>
      <c r="AL5" s="36" t="s">
        <v>25</v>
      </c>
      <c r="AM5" s="36" t="s">
        <v>27</v>
      </c>
      <c r="AN5" s="63" t="s">
        <v>40</v>
      </c>
      <c r="AO5" s="23" t="s">
        <v>2</v>
      </c>
      <c r="AQ5" s="403" t="s">
        <v>114</v>
      </c>
    </row>
    <row r="6" spans="1:43" ht="15.6" customHeight="1" x14ac:dyDescent="0.2">
      <c r="A6" s="60"/>
      <c r="B6" s="30" t="s">
        <v>3</v>
      </c>
      <c r="C6" s="379"/>
      <c r="D6" s="108" t="s">
        <v>50</v>
      </c>
      <c r="E6" s="108" t="s">
        <v>50</v>
      </c>
      <c r="F6" s="108" t="s">
        <v>50</v>
      </c>
      <c r="G6" s="108" t="s">
        <v>50</v>
      </c>
      <c r="H6" s="175"/>
      <c r="I6" s="176">
        <v>0</v>
      </c>
      <c r="J6" s="378"/>
      <c r="K6" s="47">
        <v>1</v>
      </c>
      <c r="L6" s="46">
        <v>0</v>
      </c>
      <c r="M6" s="46">
        <v>2</v>
      </c>
      <c r="N6" s="46">
        <v>1</v>
      </c>
      <c r="O6" s="47" t="s">
        <v>50</v>
      </c>
      <c r="P6" s="46" t="s">
        <v>50</v>
      </c>
      <c r="Q6" s="46" t="s">
        <v>50</v>
      </c>
      <c r="R6" s="46" t="s">
        <v>50</v>
      </c>
      <c r="S6" s="47">
        <v>0</v>
      </c>
      <c r="T6" s="46">
        <v>1</v>
      </c>
      <c r="U6" s="277" t="s">
        <v>50</v>
      </c>
      <c r="V6" s="45" t="s">
        <v>50</v>
      </c>
      <c r="W6" s="46" t="s">
        <v>50</v>
      </c>
      <c r="X6" s="47" t="s">
        <v>50</v>
      </c>
      <c r="Y6" s="46" t="s">
        <v>50</v>
      </c>
      <c r="Z6" s="46" t="s">
        <v>50</v>
      </c>
      <c r="AA6" s="282">
        <v>0</v>
      </c>
      <c r="AB6" s="377">
        <v>0</v>
      </c>
      <c r="AC6" s="281" t="s">
        <v>50</v>
      </c>
      <c r="AD6" s="281" t="s">
        <v>50</v>
      </c>
      <c r="AE6" s="377" t="s">
        <v>50</v>
      </c>
      <c r="AF6" s="376">
        <v>0</v>
      </c>
      <c r="AG6" s="374" t="s">
        <v>50</v>
      </c>
      <c r="AH6" s="46" t="s">
        <v>50</v>
      </c>
      <c r="AI6" s="375" t="s">
        <v>50</v>
      </c>
      <c r="AJ6" s="46" t="s">
        <v>50</v>
      </c>
      <c r="AK6" s="46" t="s">
        <v>50</v>
      </c>
      <c r="AL6" s="46" t="s">
        <v>50</v>
      </c>
      <c r="AM6" s="374" t="s">
        <v>50</v>
      </c>
      <c r="AN6" s="64" t="s">
        <v>8</v>
      </c>
      <c r="AO6" s="24"/>
      <c r="AQ6" s="402" t="str">
        <f t="shared" ref="AQ6:AQ7" si="0">IF($B5="l. wsiad.",SUM(C5:E5)+SUM(H5:I5)+SUM(AA6)+SUM(AB5:AD5)+SUM(AH6)+SUM(AI5:AL5),"-")</f>
        <v>-</v>
      </c>
    </row>
    <row r="7" spans="1:43" ht="15.6" customHeight="1" x14ac:dyDescent="0.2">
      <c r="A7" s="61">
        <v>5.41</v>
      </c>
      <c r="B7" s="31" t="s">
        <v>4</v>
      </c>
      <c r="C7" s="104" t="s">
        <v>50</v>
      </c>
      <c r="D7" s="106" t="s">
        <v>50</v>
      </c>
      <c r="E7" s="106" t="s">
        <v>50</v>
      </c>
      <c r="F7" s="106" t="s">
        <v>50</v>
      </c>
      <c r="G7" s="106" t="s">
        <v>50</v>
      </c>
      <c r="H7" s="267">
        <v>4</v>
      </c>
      <c r="I7" s="237">
        <v>0</v>
      </c>
      <c r="J7" s="181" t="s">
        <v>50</v>
      </c>
      <c r="K7" s="48">
        <v>1</v>
      </c>
      <c r="L7" s="50">
        <v>0</v>
      </c>
      <c r="M7" s="50">
        <v>0</v>
      </c>
      <c r="N7" s="50">
        <v>0</v>
      </c>
      <c r="O7" s="48" t="s">
        <v>50</v>
      </c>
      <c r="P7" s="50" t="s">
        <v>50</v>
      </c>
      <c r="Q7" s="50" t="s">
        <v>50</v>
      </c>
      <c r="R7" s="50" t="s">
        <v>50</v>
      </c>
      <c r="S7" s="48">
        <v>0</v>
      </c>
      <c r="T7" s="50">
        <v>0</v>
      </c>
      <c r="U7" s="268" t="s">
        <v>50</v>
      </c>
      <c r="V7" s="49" t="s">
        <v>50</v>
      </c>
      <c r="W7" s="50" t="s">
        <v>50</v>
      </c>
      <c r="X7" s="48" t="s">
        <v>50</v>
      </c>
      <c r="Y7" s="50" t="s">
        <v>50</v>
      </c>
      <c r="Z7" s="50" t="s">
        <v>50</v>
      </c>
      <c r="AA7" s="273">
        <v>0</v>
      </c>
      <c r="AB7" s="373">
        <v>0</v>
      </c>
      <c r="AC7" s="272" t="s">
        <v>50</v>
      </c>
      <c r="AD7" s="272" t="s">
        <v>50</v>
      </c>
      <c r="AE7" s="372"/>
      <c r="AF7" s="371"/>
      <c r="AG7" s="370" t="s">
        <v>50</v>
      </c>
      <c r="AH7" s="50" t="s">
        <v>50</v>
      </c>
      <c r="AI7" s="369"/>
      <c r="AJ7" s="50" t="s">
        <v>50</v>
      </c>
      <c r="AK7" s="50" t="s">
        <v>50</v>
      </c>
      <c r="AL7" s="50" t="s">
        <v>50</v>
      </c>
      <c r="AM7" s="368"/>
      <c r="AN7" s="65">
        <f>SUM(C7:AM7)</f>
        <v>5</v>
      </c>
      <c r="AO7" s="25"/>
      <c r="AQ7" s="402" t="str">
        <f t="shared" si="0"/>
        <v>-</v>
      </c>
    </row>
    <row r="8" spans="1:43" ht="15.6" customHeight="1" x14ac:dyDescent="0.2">
      <c r="A8" s="400" t="s">
        <v>107</v>
      </c>
      <c r="B8" s="29" t="s">
        <v>5</v>
      </c>
      <c r="C8" s="141" t="s">
        <v>50</v>
      </c>
      <c r="D8" s="121" t="s">
        <v>50</v>
      </c>
      <c r="E8" s="121" t="s">
        <v>50</v>
      </c>
      <c r="F8" s="121" t="s">
        <v>50</v>
      </c>
      <c r="G8" s="133" t="s">
        <v>50</v>
      </c>
      <c r="H8" s="138">
        <f>H7</f>
        <v>4</v>
      </c>
      <c r="I8" s="259">
        <f>H8-I6+I7</f>
        <v>4</v>
      </c>
      <c r="J8" s="136" t="s">
        <v>50</v>
      </c>
      <c r="K8" s="260">
        <f>I8-K6+K7</f>
        <v>4</v>
      </c>
      <c r="L8" s="262">
        <f>K8-L6+L7</f>
        <v>4</v>
      </c>
      <c r="M8" s="262">
        <f>L8-M6+M7</f>
        <v>2</v>
      </c>
      <c r="N8" s="261">
        <f>M8-N6+N7</f>
        <v>1</v>
      </c>
      <c r="O8" s="260" t="s">
        <v>50</v>
      </c>
      <c r="P8" s="262" t="s">
        <v>50</v>
      </c>
      <c r="Q8" s="262" t="s">
        <v>50</v>
      </c>
      <c r="R8" s="261" t="s">
        <v>50</v>
      </c>
      <c r="S8" s="260">
        <f>N8-S6+S7</f>
        <v>1</v>
      </c>
      <c r="T8" s="261">
        <f>S8-T6+T7</f>
        <v>0</v>
      </c>
      <c r="U8" s="260" t="s">
        <v>50</v>
      </c>
      <c r="V8" s="262" t="s">
        <v>50</v>
      </c>
      <c r="W8" s="261" t="s">
        <v>50</v>
      </c>
      <c r="X8" s="260" t="s">
        <v>50</v>
      </c>
      <c r="Y8" s="262" t="s">
        <v>50</v>
      </c>
      <c r="Z8" s="261" t="s">
        <v>50</v>
      </c>
      <c r="AA8" s="263">
        <f>T8-AA6+AA7</f>
        <v>0</v>
      </c>
      <c r="AB8" s="264">
        <f>AA8-AB6+AB7</f>
        <v>0</v>
      </c>
      <c r="AC8" s="263" t="s">
        <v>50</v>
      </c>
      <c r="AD8" s="265" t="s">
        <v>50</v>
      </c>
      <c r="AE8" s="264" t="s">
        <v>50</v>
      </c>
      <c r="AF8" s="165">
        <f>AB8-AF6+AF7</f>
        <v>0</v>
      </c>
      <c r="AG8" s="260" t="s">
        <v>50</v>
      </c>
      <c r="AH8" s="367" t="s">
        <v>50</v>
      </c>
      <c r="AI8" s="366" t="s">
        <v>50</v>
      </c>
      <c r="AJ8" s="260" t="s">
        <v>50</v>
      </c>
      <c r="AK8" s="262" t="s">
        <v>50</v>
      </c>
      <c r="AL8" s="262" t="s">
        <v>50</v>
      </c>
      <c r="AM8" s="262" t="s">
        <v>50</v>
      </c>
      <c r="AN8" s="66"/>
      <c r="AO8" s="26">
        <f>MAX(C8:AM8)</f>
        <v>4</v>
      </c>
      <c r="AQ8" s="402">
        <f>IF($B7="l. wsiad.",SUM(C7:E7)+SUM(H7:I7)+SUM(AA8)+SUM(AB7:AD7)+SUM(AH8)+SUM(AI7:AL7),"-")</f>
        <v>4</v>
      </c>
    </row>
    <row r="9" spans="1:43" ht="15.6" customHeight="1" x14ac:dyDescent="0.2">
      <c r="A9" s="401"/>
      <c r="B9" s="29" t="s">
        <v>6</v>
      </c>
      <c r="C9" s="365"/>
      <c r="D9" s="359"/>
      <c r="E9" s="359"/>
      <c r="F9" s="359"/>
      <c r="G9" s="359"/>
      <c r="H9" s="364"/>
      <c r="I9" s="357"/>
      <c r="J9" s="363"/>
      <c r="K9" s="242"/>
      <c r="L9" s="241"/>
      <c r="M9" s="240">
        <v>5.51</v>
      </c>
      <c r="N9" s="241"/>
      <c r="O9" s="242"/>
      <c r="P9" s="240" t="s">
        <v>50</v>
      </c>
      <c r="Q9" s="241"/>
      <c r="R9" s="241"/>
      <c r="S9" s="242"/>
      <c r="T9" s="240">
        <v>5.53</v>
      </c>
      <c r="U9" s="313"/>
      <c r="V9" s="355"/>
      <c r="W9" s="241"/>
      <c r="X9" s="242"/>
      <c r="Y9" s="241"/>
      <c r="Z9" s="241"/>
      <c r="AA9" s="246"/>
      <c r="AB9" s="354">
        <v>5.58</v>
      </c>
      <c r="AC9" s="244"/>
      <c r="AD9" s="244"/>
      <c r="AE9" s="354" t="s">
        <v>50</v>
      </c>
      <c r="AF9" s="362">
        <v>6.03</v>
      </c>
      <c r="AG9" s="351" t="s">
        <v>50</v>
      </c>
      <c r="AH9" s="241"/>
      <c r="AI9" s="361" t="s">
        <v>50</v>
      </c>
      <c r="AJ9" s="240" t="s">
        <v>50</v>
      </c>
      <c r="AK9" s="241"/>
      <c r="AL9" s="241"/>
      <c r="AM9" s="351" t="s">
        <v>50</v>
      </c>
      <c r="AN9" s="67">
        <v>0.19</v>
      </c>
      <c r="AO9" s="25"/>
      <c r="AQ9" s="402" t="str">
        <f t="shared" ref="AQ9:AQ72" si="1">IF($B8="l. wsiad.",SUM(C8:E8)+SUM(H8:I8)+SUM(AA9)+SUM(AB8:AD8)+SUM(AH9)+SUM(AI8:AL8),"-")</f>
        <v>-</v>
      </c>
    </row>
    <row r="10" spans="1:43" ht="15.6" customHeight="1" x14ac:dyDescent="0.2">
      <c r="A10" s="401"/>
      <c r="B10" s="29" t="s">
        <v>7</v>
      </c>
      <c r="C10" s="360" t="s">
        <v>50</v>
      </c>
      <c r="D10" s="359"/>
      <c r="E10" s="359"/>
      <c r="F10" s="359"/>
      <c r="G10" s="359"/>
      <c r="H10" s="358">
        <v>5.44</v>
      </c>
      <c r="I10" s="357"/>
      <c r="J10" s="356" t="s">
        <v>50</v>
      </c>
      <c r="K10" s="242"/>
      <c r="L10" s="241"/>
      <c r="M10" s="240">
        <v>5.51</v>
      </c>
      <c r="N10" s="241"/>
      <c r="O10" s="242"/>
      <c r="P10" s="240" t="s">
        <v>50</v>
      </c>
      <c r="Q10" s="241"/>
      <c r="R10" s="241"/>
      <c r="S10" s="242"/>
      <c r="T10" s="240">
        <v>5.53</v>
      </c>
      <c r="U10" s="313"/>
      <c r="V10" s="355"/>
      <c r="W10" s="241"/>
      <c r="X10" s="242"/>
      <c r="Y10" s="241"/>
      <c r="Z10" s="241"/>
      <c r="AA10" s="246"/>
      <c r="AB10" s="354">
        <v>5.58</v>
      </c>
      <c r="AC10" s="244"/>
      <c r="AD10" s="244"/>
      <c r="AE10" s="353"/>
      <c r="AF10" s="352"/>
      <c r="AG10" s="351" t="s">
        <v>50</v>
      </c>
      <c r="AH10" s="241"/>
      <c r="AI10" s="350"/>
      <c r="AJ10" s="240" t="s">
        <v>50</v>
      </c>
      <c r="AK10" s="241"/>
      <c r="AL10" s="241"/>
      <c r="AM10" s="349"/>
      <c r="AN10" s="66"/>
      <c r="AO10" s="27"/>
      <c r="AQ10" s="402" t="str">
        <f t="shared" si="1"/>
        <v>-</v>
      </c>
    </row>
    <row r="11" spans="1:43" ht="15.6" customHeight="1" thickBot="1" x14ac:dyDescent="0.25">
      <c r="A11" s="62">
        <v>198</v>
      </c>
      <c r="B11" s="35" t="s">
        <v>9</v>
      </c>
      <c r="C11" s="235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3"/>
      <c r="AN11" s="68"/>
      <c r="AO11" s="28"/>
      <c r="AQ11" s="402" t="str">
        <f t="shared" si="1"/>
        <v>-</v>
      </c>
    </row>
    <row r="12" spans="1:43" ht="15.6" customHeight="1" x14ac:dyDescent="0.2">
      <c r="A12" s="60"/>
      <c r="B12" s="30" t="s">
        <v>3</v>
      </c>
      <c r="C12" s="379"/>
      <c r="D12" s="108">
        <v>0</v>
      </c>
      <c r="E12" s="108">
        <v>0</v>
      </c>
      <c r="F12" s="108">
        <v>0</v>
      </c>
      <c r="G12" s="108">
        <v>0</v>
      </c>
      <c r="H12" s="175"/>
      <c r="I12" s="176" t="s">
        <v>50</v>
      </c>
      <c r="J12" s="378"/>
      <c r="K12" s="47">
        <v>0</v>
      </c>
      <c r="L12" s="46">
        <v>0</v>
      </c>
      <c r="M12" s="46">
        <v>0</v>
      </c>
      <c r="N12" s="46">
        <v>3</v>
      </c>
      <c r="O12" s="47">
        <v>0</v>
      </c>
      <c r="P12" s="46">
        <v>0</v>
      </c>
      <c r="Q12" s="46">
        <v>1</v>
      </c>
      <c r="R12" s="46">
        <v>0</v>
      </c>
      <c r="S12" s="47" t="s">
        <v>50</v>
      </c>
      <c r="T12" s="46" t="s">
        <v>50</v>
      </c>
      <c r="U12" s="277" t="s">
        <v>50</v>
      </c>
      <c r="V12" s="45" t="s">
        <v>50</v>
      </c>
      <c r="W12" s="46" t="s">
        <v>50</v>
      </c>
      <c r="X12" s="47">
        <v>0</v>
      </c>
      <c r="Y12" s="46">
        <v>0</v>
      </c>
      <c r="Z12" s="46">
        <v>0</v>
      </c>
      <c r="AA12" s="282">
        <v>0</v>
      </c>
      <c r="AB12" s="377">
        <v>0</v>
      </c>
      <c r="AC12" s="281" t="s">
        <v>50</v>
      </c>
      <c r="AD12" s="281" t="s">
        <v>50</v>
      </c>
      <c r="AE12" s="377" t="s">
        <v>50</v>
      </c>
      <c r="AF12" s="376" t="s">
        <v>50</v>
      </c>
      <c r="AG12" s="374" t="s">
        <v>50</v>
      </c>
      <c r="AH12" s="46" t="s">
        <v>50</v>
      </c>
      <c r="AI12" s="375" t="s">
        <v>50</v>
      </c>
      <c r="AJ12" s="46" t="s">
        <v>50</v>
      </c>
      <c r="AK12" s="46" t="s">
        <v>50</v>
      </c>
      <c r="AL12" s="46" t="s">
        <v>50</v>
      </c>
      <c r="AM12" s="374" t="s">
        <v>50</v>
      </c>
      <c r="AN12" s="64" t="s">
        <v>8</v>
      </c>
      <c r="AO12" s="24"/>
      <c r="AQ12" s="402" t="str">
        <f t="shared" si="1"/>
        <v>-</v>
      </c>
    </row>
    <row r="13" spans="1:43" ht="15.6" customHeight="1" x14ac:dyDescent="0.2">
      <c r="A13" s="61">
        <v>6.36</v>
      </c>
      <c r="B13" s="31" t="s">
        <v>4</v>
      </c>
      <c r="C13" s="104">
        <v>0</v>
      </c>
      <c r="D13" s="106">
        <v>0</v>
      </c>
      <c r="E13" s="106">
        <v>0</v>
      </c>
      <c r="F13" s="106">
        <v>0</v>
      </c>
      <c r="G13" s="106">
        <v>0</v>
      </c>
      <c r="H13" s="267" t="s">
        <v>50</v>
      </c>
      <c r="I13" s="237" t="s">
        <v>50</v>
      </c>
      <c r="J13" s="181" t="s">
        <v>50</v>
      </c>
      <c r="K13" s="48">
        <v>1</v>
      </c>
      <c r="L13" s="50">
        <v>2</v>
      </c>
      <c r="M13" s="50">
        <v>1</v>
      </c>
      <c r="N13" s="50">
        <v>0</v>
      </c>
      <c r="O13" s="48">
        <v>0</v>
      </c>
      <c r="P13" s="50">
        <v>0</v>
      </c>
      <c r="Q13" s="50">
        <v>0</v>
      </c>
      <c r="R13" s="50">
        <v>0</v>
      </c>
      <c r="S13" s="48" t="s">
        <v>50</v>
      </c>
      <c r="T13" s="50" t="s">
        <v>50</v>
      </c>
      <c r="U13" s="268" t="s">
        <v>50</v>
      </c>
      <c r="V13" s="49" t="s">
        <v>50</v>
      </c>
      <c r="W13" s="50" t="s">
        <v>50</v>
      </c>
      <c r="X13" s="48">
        <v>0</v>
      </c>
      <c r="Y13" s="50">
        <v>0</v>
      </c>
      <c r="Z13" s="50">
        <v>0</v>
      </c>
      <c r="AA13" s="273">
        <v>0</v>
      </c>
      <c r="AB13" s="373" t="s">
        <v>50</v>
      </c>
      <c r="AC13" s="272" t="s">
        <v>50</v>
      </c>
      <c r="AD13" s="272" t="s">
        <v>50</v>
      </c>
      <c r="AE13" s="372"/>
      <c r="AF13" s="371"/>
      <c r="AG13" s="370" t="s">
        <v>50</v>
      </c>
      <c r="AH13" s="50" t="s">
        <v>50</v>
      </c>
      <c r="AI13" s="369"/>
      <c r="AJ13" s="50" t="s">
        <v>50</v>
      </c>
      <c r="AK13" s="50" t="s">
        <v>50</v>
      </c>
      <c r="AL13" s="50" t="s">
        <v>50</v>
      </c>
      <c r="AM13" s="368"/>
      <c r="AN13" s="65">
        <f>SUM(C13:AM13)</f>
        <v>4</v>
      </c>
      <c r="AO13" s="25"/>
      <c r="AQ13" s="402" t="str">
        <f t="shared" si="1"/>
        <v>-</v>
      </c>
    </row>
    <row r="14" spans="1:43" ht="15.6" customHeight="1" x14ac:dyDescent="0.2">
      <c r="A14" s="400" t="s">
        <v>101</v>
      </c>
      <c r="B14" s="29" t="s">
        <v>5</v>
      </c>
      <c r="C14" s="141">
        <f>C13</f>
        <v>0</v>
      </c>
      <c r="D14" s="121">
        <f>C14-D12+D13</f>
        <v>0</v>
      </c>
      <c r="E14" s="121">
        <f>D14-E12+E13</f>
        <v>0</v>
      </c>
      <c r="F14" s="121">
        <f>E14-F12+F13</f>
        <v>0</v>
      </c>
      <c r="G14" s="133">
        <f>F14-G12+G13</f>
        <v>0</v>
      </c>
      <c r="H14" s="138" t="str">
        <f>H13</f>
        <v>x</v>
      </c>
      <c r="I14" s="259" t="s">
        <v>50</v>
      </c>
      <c r="J14" s="136" t="s">
        <v>50</v>
      </c>
      <c r="K14" s="260">
        <f>G14-K12+K13</f>
        <v>1</v>
      </c>
      <c r="L14" s="262">
        <f t="shared" ref="L14:R14" si="2">K14-L12+L13</f>
        <v>3</v>
      </c>
      <c r="M14" s="262">
        <f t="shared" si="2"/>
        <v>4</v>
      </c>
      <c r="N14" s="261">
        <f t="shared" si="2"/>
        <v>1</v>
      </c>
      <c r="O14" s="260">
        <f t="shared" si="2"/>
        <v>1</v>
      </c>
      <c r="P14" s="262">
        <f t="shared" si="2"/>
        <v>1</v>
      </c>
      <c r="Q14" s="262">
        <f t="shared" si="2"/>
        <v>0</v>
      </c>
      <c r="R14" s="261">
        <f t="shared" si="2"/>
        <v>0</v>
      </c>
      <c r="S14" s="260" t="s">
        <v>50</v>
      </c>
      <c r="T14" s="261" t="s">
        <v>50</v>
      </c>
      <c r="U14" s="260" t="s">
        <v>50</v>
      </c>
      <c r="V14" s="262" t="s">
        <v>50</v>
      </c>
      <c r="W14" s="261" t="s">
        <v>50</v>
      </c>
      <c r="X14" s="260">
        <f>R14-X12+X13</f>
        <v>0</v>
      </c>
      <c r="Y14" s="262">
        <f>X14-Y12+Y13</f>
        <v>0</v>
      </c>
      <c r="Z14" s="261">
        <f>Y14-Z12+Z13</f>
        <v>0</v>
      </c>
      <c r="AA14" s="263">
        <f>Z14-AA12+AA13</f>
        <v>0</v>
      </c>
      <c r="AB14" s="264">
        <f>AA14-AB12</f>
        <v>0</v>
      </c>
      <c r="AC14" s="263" t="s">
        <v>50</v>
      </c>
      <c r="AD14" s="265" t="s">
        <v>50</v>
      </c>
      <c r="AE14" s="264" t="s">
        <v>50</v>
      </c>
      <c r="AF14" s="165" t="s">
        <v>50</v>
      </c>
      <c r="AG14" s="260" t="s">
        <v>50</v>
      </c>
      <c r="AH14" s="367" t="s">
        <v>50</v>
      </c>
      <c r="AI14" s="366" t="s">
        <v>50</v>
      </c>
      <c r="AJ14" s="260" t="s">
        <v>50</v>
      </c>
      <c r="AK14" s="262" t="s">
        <v>50</v>
      </c>
      <c r="AL14" s="262" t="s">
        <v>50</v>
      </c>
      <c r="AM14" s="262" t="s">
        <v>50</v>
      </c>
      <c r="AN14" s="66"/>
      <c r="AO14" s="26">
        <f>MAX(C14:AM14)</f>
        <v>4</v>
      </c>
      <c r="AQ14" s="402">
        <f t="shared" si="1"/>
        <v>0</v>
      </c>
    </row>
    <row r="15" spans="1:43" ht="15.6" customHeight="1" x14ac:dyDescent="0.2">
      <c r="A15" s="401"/>
      <c r="B15" s="29" t="s">
        <v>6</v>
      </c>
      <c r="C15" s="365"/>
      <c r="D15" s="359"/>
      <c r="E15" s="359"/>
      <c r="F15" s="359"/>
      <c r="G15" s="359"/>
      <c r="H15" s="364"/>
      <c r="I15" s="357"/>
      <c r="J15" s="363"/>
      <c r="K15" s="242"/>
      <c r="L15" s="241"/>
      <c r="M15" s="240">
        <v>6.52</v>
      </c>
      <c r="N15" s="241"/>
      <c r="O15" s="242"/>
      <c r="P15" s="240">
        <v>6.56</v>
      </c>
      <c r="Q15" s="241"/>
      <c r="R15" s="241"/>
      <c r="S15" s="242"/>
      <c r="T15" s="240" t="s">
        <v>50</v>
      </c>
      <c r="U15" s="313"/>
      <c r="V15" s="355"/>
      <c r="W15" s="241"/>
      <c r="X15" s="242"/>
      <c r="Y15" s="241"/>
      <c r="Z15" s="241"/>
      <c r="AA15" s="246"/>
      <c r="AB15" s="354">
        <v>7.04</v>
      </c>
      <c r="AC15" s="244"/>
      <c r="AD15" s="244"/>
      <c r="AE15" s="354" t="s">
        <v>50</v>
      </c>
      <c r="AF15" s="362" t="s">
        <v>50</v>
      </c>
      <c r="AG15" s="351" t="s">
        <v>50</v>
      </c>
      <c r="AH15" s="241"/>
      <c r="AI15" s="361" t="s">
        <v>50</v>
      </c>
      <c r="AJ15" s="240" t="s">
        <v>50</v>
      </c>
      <c r="AK15" s="241"/>
      <c r="AL15" s="241"/>
      <c r="AM15" s="351" t="s">
        <v>50</v>
      </c>
      <c r="AN15" s="67">
        <v>0.2</v>
      </c>
      <c r="AO15" s="25"/>
      <c r="AQ15" s="402" t="str">
        <f t="shared" si="1"/>
        <v>-</v>
      </c>
    </row>
    <row r="16" spans="1:43" ht="15.6" customHeight="1" x14ac:dyDescent="0.2">
      <c r="A16" s="401"/>
      <c r="B16" s="29" t="s">
        <v>7</v>
      </c>
      <c r="C16" s="360">
        <v>6.44</v>
      </c>
      <c r="D16" s="359"/>
      <c r="E16" s="359"/>
      <c r="F16" s="359"/>
      <c r="G16" s="359"/>
      <c r="H16" s="358" t="s">
        <v>50</v>
      </c>
      <c r="I16" s="357"/>
      <c r="J16" s="356" t="s">
        <v>50</v>
      </c>
      <c r="K16" s="242"/>
      <c r="L16" s="241"/>
      <c r="M16" s="240">
        <v>6.52</v>
      </c>
      <c r="N16" s="241"/>
      <c r="O16" s="242"/>
      <c r="P16" s="240">
        <v>6.56</v>
      </c>
      <c r="Q16" s="241"/>
      <c r="R16" s="241"/>
      <c r="S16" s="242"/>
      <c r="T16" s="240" t="s">
        <v>50</v>
      </c>
      <c r="U16" s="313"/>
      <c r="V16" s="355"/>
      <c r="W16" s="241"/>
      <c r="X16" s="242"/>
      <c r="Y16" s="241"/>
      <c r="Z16" s="241"/>
      <c r="AA16" s="246"/>
      <c r="AB16" s="354" t="s">
        <v>50</v>
      </c>
      <c r="AC16" s="244"/>
      <c r="AD16" s="244"/>
      <c r="AE16" s="353"/>
      <c r="AF16" s="352"/>
      <c r="AG16" s="351" t="s">
        <v>50</v>
      </c>
      <c r="AH16" s="241"/>
      <c r="AI16" s="350"/>
      <c r="AJ16" s="240" t="s">
        <v>50</v>
      </c>
      <c r="AK16" s="241"/>
      <c r="AL16" s="241"/>
      <c r="AM16" s="349"/>
      <c r="AN16" s="66"/>
      <c r="AO16" s="27"/>
      <c r="AQ16" s="402" t="str">
        <f t="shared" si="1"/>
        <v>-</v>
      </c>
    </row>
    <row r="17" spans="1:43" ht="15.6" customHeight="1" thickBot="1" x14ac:dyDescent="0.25">
      <c r="A17" s="62">
        <v>198</v>
      </c>
      <c r="B17" s="35" t="s">
        <v>9</v>
      </c>
      <c r="C17" s="235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3"/>
      <c r="AN17" s="68"/>
      <c r="AO17" s="28"/>
      <c r="AQ17" s="402" t="str">
        <f t="shared" si="1"/>
        <v>-</v>
      </c>
    </row>
    <row r="18" spans="1:43" ht="15.6" customHeight="1" x14ac:dyDescent="0.2">
      <c r="A18" s="60"/>
      <c r="B18" s="30" t="s">
        <v>3</v>
      </c>
      <c r="C18" s="379"/>
      <c r="D18" s="108" t="s">
        <v>50</v>
      </c>
      <c r="E18" s="108" t="s">
        <v>50</v>
      </c>
      <c r="F18" s="108" t="s">
        <v>50</v>
      </c>
      <c r="G18" s="108" t="s">
        <v>50</v>
      </c>
      <c r="H18" s="175"/>
      <c r="I18" s="176">
        <v>0</v>
      </c>
      <c r="J18" s="378"/>
      <c r="K18" s="47">
        <v>2</v>
      </c>
      <c r="L18" s="46">
        <v>0</v>
      </c>
      <c r="M18" s="46">
        <v>0</v>
      </c>
      <c r="N18" s="46">
        <v>3</v>
      </c>
      <c r="O18" s="47">
        <v>1</v>
      </c>
      <c r="P18" s="46">
        <v>3</v>
      </c>
      <c r="Q18" s="46">
        <v>1</v>
      </c>
      <c r="R18" s="46">
        <v>1</v>
      </c>
      <c r="S18" s="47" t="s">
        <v>50</v>
      </c>
      <c r="T18" s="46" t="s">
        <v>50</v>
      </c>
      <c r="U18" s="277" t="s">
        <v>50</v>
      </c>
      <c r="V18" s="45" t="s">
        <v>50</v>
      </c>
      <c r="W18" s="46" t="s">
        <v>50</v>
      </c>
      <c r="X18" s="47" t="s">
        <v>50</v>
      </c>
      <c r="Y18" s="46" t="s">
        <v>50</v>
      </c>
      <c r="Z18" s="46" t="s">
        <v>50</v>
      </c>
      <c r="AA18" s="282" t="s">
        <v>50</v>
      </c>
      <c r="AB18" s="377" t="s">
        <v>50</v>
      </c>
      <c r="AC18" s="281" t="s">
        <v>50</v>
      </c>
      <c r="AD18" s="281" t="s">
        <v>50</v>
      </c>
      <c r="AE18" s="377" t="s">
        <v>50</v>
      </c>
      <c r="AF18" s="376" t="s">
        <v>50</v>
      </c>
      <c r="AG18" s="374">
        <v>0</v>
      </c>
      <c r="AH18" s="46">
        <v>0</v>
      </c>
      <c r="AI18" s="375">
        <v>0</v>
      </c>
      <c r="AJ18" s="46" t="s">
        <v>50</v>
      </c>
      <c r="AK18" s="46" t="s">
        <v>50</v>
      </c>
      <c r="AL18" s="46" t="s">
        <v>50</v>
      </c>
      <c r="AM18" s="374" t="s">
        <v>50</v>
      </c>
      <c r="AN18" s="64" t="s">
        <v>8</v>
      </c>
      <c r="AO18" s="24"/>
      <c r="AQ18" s="402" t="str">
        <f t="shared" si="1"/>
        <v>-</v>
      </c>
    </row>
    <row r="19" spans="1:43" ht="15.6" customHeight="1" x14ac:dyDescent="0.2">
      <c r="A19" s="61">
        <v>7.28</v>
      </c>
      <c r="B19" s="31" t="s">
        <v>4</v>
      </c>
      <c r="C19" s="104" t="s">
        <v>50</v>
      </c>
      <c r="D19" s="106" t="s">
        <v>50</v>
      </c>
      <c r="E19" s="106" t="s">
        <v>50</v>
      </c>
      <c r="F19" s="106" t="s">
        <v>50</v>
      </c>
      <c r="G19" s="106" t="s">
        <v>50</v>
      </c>
      <c r="H19" s="267">
        <v>2</v>
      </c>
      <c r="I19" s="237">
        <v>8</v>
      </c>
      <c r="J19" s="181" t="s">
        <v>50</v>
      </c>
      <c r="K19" s="48">
        <v>0</v>
      </c>
      <c r="L19" s="50">
        <v>0</v>
      </c>
      <c r="M19" s="50">
        <v>1</v>
      </c>
      <c r="N19" s="50">
        <v>0</v>
      </c>
      <c r="O19" s="48">
        <v>0</v>
      </c>
      <c r="P19" s="50">
        <v>0</v>
      </c>
      <c r="Q19" s="50">
        <v>0</v>
      </c>
      <c r="R19" s="50">
        <v>0</v>
      </c>
      <c r="S19" s="48" t="s">
        <v>50</v>
      </c>
      <c r="T19" s="50" t="s">
        <v>50</v>
      </c>
      <c r="U19" s="268" t="s">
        <v>50</v>
      </c>
      <c r="V19" s="49" t="s">
        <v>50</v>
      </c>
      <c r="W19" s="50" t="s">
        <v>50</v>
      </c>
      <c r="X19" s="48" t="s">
        <v>50</v>
      </c>
      <c r="Y19" s="50" t="s">
        <v>50</v>
      </c>
      <c r="Z19" s="50" t="s">
        <v>50</v>
      </c>
      <c r="AA19" s="273" t="s">
        <v>50</v>
      </c>
      <c r="AB19" s="373" t="s">
        <v>50</v>
      </c>
      <c r="AC19" s="272" t="s">
        <v>50</v>
      </c>
      <c r="AD19" s="272" t="s">
        <v>50</v>
      </c>
      <c r="AE19" s="372"/>
      <c r="AF19" s="371"/>
      <c r="AG19" s="370">
        <v>0</v>
      </c>
      <c r="AH19" s="50">
        <v>0</v>
      </c>
      <c r="AI19" s="369"/>
      <c r="AJ19" s="50" t="s">
        <v>50</v>
      </c>
      <c r="AK19" s="50" t="s">
        <v>50</v>
      </c>
      <c r="AL19" s="50" t="s">
        <v>50</v>
      </c>
      <c r="AM19" s="368"/>
      <c r="AN19" s="65">
        <f>SUM(C19:AM19)</f>
        <v>11</v>
      </c>
      <c r="AO19" s="25"/>
      <c r="AQ19" s="402" t="str">
        <f t="shared" si="1"/>
        <v>-</v>
      </c>
    </row>
    <row r="20" spans="1:43" ht="15.6" customHeight="1" x14ac:dyDescent="0.2">
      <c r="A20" s="400" t="s">
        <v>106</v>
      </c>
      <c r="B20" s="29" t="s">
        <v>5</v>
      </c>
      <c r="C20" s="141" t="s">
        <v>50</v>
      </c>
      <c r="D20" s="294" t="s">
        <v>50</v>
      </c>
      <c r="E20" s="294" t="s">
        <v>50</v>
      </c>
      <c r="F20" s="294" t="s">
        <v>50</v>
      </c>
      <c r="G20" s="295" t="s">
        <v>50</v>
      </c>
      <c r="H20" s="297">
        <f>H19</f>
        <v>2</v>
      </c>
      <c r="I20" s="296">
        <f>H20-I18+I19</f>
        <v>10</v>
      </c>
      <c r="J20" s="299" t="s">
        <v>50</v>
      </c>
      <c r="K20" s="266">
        <f>I20-K18+K19</f>
        <v>8</v>
      </c>
      <c r="L20" s="301">
        <f t="shared" ref="L20:R20" si="3">K20-L18+L19</f>
        <v>8</v>
      </c>
      <c r="M20" s="301">
        <f t="shared" si="3"/>
        <v>9</v>
      </c>
      <c r="N20" s="300">
        <f t="shared" si="3"/>
        <v>6</v>
      </c>
      <c r="O20" s="266">
        <f t="shared" si="3"/>
        <v>5</v>
      </c>
      <c r="P20" s="301">
        <f t="shared" si="3"/>
        <v>2</v>
      </c>
      <c r="Q20" s="301">
        <f t="shared" si="3"/>
        <v>1</v>
      </c>
      <c r="R20" s="300">
        <f t="shared" si="3"/>
        <v>0</v>
      </c>
      <c r="S20" s="266" t="s">
        <v>50</v>
      </c>
      <c r="T20" s="300" t="s">
        <v>50</v>
      </c>
      <c r="U20" s="266" t="s">
        <v>50</v>
      </c>
      <c r="V20" s="301" t="s">
        <v>50</v>
      </c>
      <c r="W20" s="300" t="s">
        <v>50</v>
      </c>
      <c r="X20" s="266" t="s">
        <v>50</v>
      </c>
      <c r="Y20" s="301" t="s">
        <v>50</v>
      </c>
      <c r="Z20" s="300" t="s">
        <v>50</v>
      </c>
      <c r="AA20" s="302" t="s">
        <v>50</v>
      </c>
      <c r="AB20" s="303" t="s">
        <v>50</v>
      </c>
      <c r="AC20" s="302" t="s">
        <v>50</v>
      </c>
      <c r="AD20" s="304" t="s">
        <v>50</v>
      </c>
      <c r="AE20" s="303" t="s">
        <v>50</v>
      </c>
      <c r="AF20" s="382" t="s">
        <v>50</v>
      </c>
      <c r="AG20" s="266">
        <f>R20-AG18+AG19</f>
        <v>0</v>
      </c>
      <c r="AH20" s="381">
        <f>AG20-AH18+AH19</f>
        <v>0</v>
      </c>
      <c r="AI20" s="380">
        <f>AH20-AI18+AI19</f>
        <v>0</v>
      </c>
      <c r="AJ20" s="266" t="s">
        <v>50</v>
      </c>
      <c r="AK20" s="301" t="s">
        <v>50</v>
      </c>
      <c r="AL20" s="301" t="s">
        <v>50</v>
      </c>
      <c r="AM20" s="301" t="s">
        <v>50</v>
      </c>
      <c r="AN20" s="66"/>
      <c r="AO20" s="26">
        <f>MAX(C20:AM20)</f>
        <v>10</v>
      </c>
      <c r="AQ20" s="402">
        <f t="shared" si="1"/>
        <v>10</v>
      </c>
    </row>
    <row r="21" spans="1:43" ht="15.6" customHeight="1" x14ac:dyDescent="0.2">
      <c r="A21" s="401"/>
      <c r="B21" s="29" t="s">
        <v>6</v>
      </c>
      <c r="C21" s="365"/>
      <c r="D21" s="359"/>
      <c r="E21" s="359"/>
      <c r="F21" s="359"/>
      <c r="G21" s="359"/>
      <c r="H21" s="364"/>
      <c r="I21" s="357"/>
      <c r="J21" s="363"/>
      <c r="K21" s="242"/>
      <c r="L21" s="241"/>
      <c r="M21" s="240">
        <v>7.38</v>
      </c>
      <c r="N21" s="241"/>
      <c r="O21" s="242"/>
      <c r="P21" s="240">
        <v>7.42</v>
      </c>
      <c r="Q21" s="241"/>
      <c r="R21" s="241"/>
      <c r="S21" s="242"/>
      <c r="T21" s="240" t="s">
        <v>50</v>
      </c>
      <c r="U21" s="313"/>
      <c r="V21" s="355"/>
      <c r="W21" s="241"/>
      <c r="X21" s="242"/>
      <c r="Y21" s="241"/>
      <c r="Z21" s="241"/>
      <c r="AA21" s="246"/>
      <c r="AB21" s="354" t="s">
        <v>50</v>
      </c>
      <c r="AC21" s="244"/>
      <c r="AD21" s="244"/>
      <c r="AE21" s="354" t="s">
        <v>50</v>
      </c>
      <c r="AF21" s="362" t="s">
        <v>50</v>
      </c>
      <c r="AG21" s="351">
        <v>7.47</v>
      </c>
      <c r="AH21" s="241"/>
      <c r="AI21" s="361">
        <v>7.5</v>
      </c>
      <c r="AJ21" s="240" t="s">
        <v>50</v>
      </c>
      <c r="AK21" s="241"/>
      <c r="AL21" s="241"/>
      <c r="AM21" s="351" t="s">
        <v>50</v>
      </c>
      <c r="AN21" s="67">
        <v>0.2</v>
      </c>
      <c r="AO21" s="25"/>
      <c r="AQ21" s="402" t="str">
        <f t="shared" si="1"/>
        <v>-</v>
      </c>
    </row>
    <row r="22" spans="1:43" ht="15.6" customHeight="1" x14ac:dyDescent="0.2">
      <c r="A22" s="401"/>
      <c r="B22" s="29" t="s">
        <v>7</v>
      </c>
      <c r="C22" s="360" t="s">
        <v>50</v>
      </c>
      <c r="D22" s="359"/>
      <c r="E22" s="359"/>
      <c r="F22" s="359"/>
      <c r="G22" s="359"/>
      <c r="H22" s="358">
        <v>7.3</v>
      </c>
      <c r="I22" s="357"/>
      <c r="J22" s="356" t="s">
        <v>50</v>
      </c>
      <c r="K22" s="242"/>
      <c r="L22" s="241"/>
      <c r="M22" s="240">
        <v>7.38</v>
      </c>
      <c r="N22" s="241"/>
      <c r="O22" s="242"/>
      <c r="P22" s="240">
        <v>7.42</v>
      </c>
      <c r="Q22" s="241"/>
      <c r="R22" s="241"/>
      <c r="S22" s="242"/>
      <c r="T22" s="240" t="s">
        <v>50</v>
      </c>
      <c r="U22" s="313"/>
      <c r="V22" s="355"/>
      <c r="W22" s="241"/>
      <c r="X22" s="242"/>
      <c r="Y22" s="241"/>
      <c r="Z22" s="241"/>
      <c r="AA22" s="246"/>
      <c r="AB22" s="354" t="s">
        <v>50</v>
      </c>
      <c r="AC22" s="244"/>
      <c r="AD22" s="244"/>
      <c r="AE22" s="353"/>
      <c r="AF22" s="352"/>
      <c r="AG22" s="351">
        <v>7.47</v>
      </c>
      <c r="AH22" s="241"/>
      <c r="AI22" s="350"/>
      <c r="AJ22" s="240" t="s">
        <v>50</v>
      </c>
      <c r="AK22" s="241"/>
      <c r="AL22" s="241"/>
      <c r="AM22" s="349"/>
      <c r="AN22" s="66"/>
      <c r="AO22" s="27"/>
      <c r="AQ22" s="402" t="str">
        <f t="shared" si="1"/>
        <v>-</v>
      </c>
    </row>
    <row r="23" spans="1:43" ht="15.6" customHeight="1" thickBot="1" x14ac:dyDescent="0.25">
      <c r="A23" s="62">
        <v>198</v>
      </c>
      <c r="B23" s="35" t="s">
        <v>9</v>
      </c>
      <c r="C23" s="235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3"/>
      <c r="AN23" s="68"/>
      <c r="AO23" s="28"/>
      <c r="AQ23" s="402" t="str">
        <f t="shared" si="1"/>
        <v>-</v>
      </c>
    </row>
    <row r="24" spans="1:43" ht="15.6" customHeight="1" x14ac:dyDescent="0.2">
      <c r="A24" s="60"/>
      <c r="B24" s="30" t="s">
        <v>3</v>
      </c>
      <c r="C24" s="379"/>
      <c r="D24" s="108" t="s">
        <v>50</v>
      </c>
      <c r="E24" s="108" t="s">
        <v>50</v>
      </c>
      <c r="F24" s="108" t="s">
        <v>50</v>
      </c>
      <c r="G24" s="108" t="s">
        <v>50</v>
      </c>
      <c r="H24" s="175"/>
      <c r="I24" s="176" t="s">
        <v>50</v>
      </c>
      <c r="J24" s="378"/>
      <c r="K24" s="47">
        <v>0</v>
      </c>
      <c r="L24" s="46">
        <v>0</v>
      </c>
      <c r="M24" s="46">
        <v>0</v>
      </c>
      <c r="N24" s="46">
        <v>3</v>
      </c>
      <c r="O24" s="47" t="s">
        <v>50</v>
      </c>
      <c r="P24" s="46" t="s">
        <v>50</v>
      </c>
      <c r="Q24" s="46" t="s">
        <v>50</v>
      </c>
      <c r="R24" s="46" t="s">
        <v>50</v>
      </c>
      <c r="S24" s="47">
        <v>0</v>
      </c>
      <c r="T24" s="46">
        <v>0</v>
      </c>
      <c r="U24" s="277" t="s">
        <v>50</v>
      </c>
      <c r="V24" s="45" t="s">
        <v>50</v>
      </c>
      <c r="W24" s="46" t="s">
        <v>50</v>
      </c>
      <c r="X24" s="47" t="s">
        <v>50</v>
      </c>
      <c r="Y24" s="46" t="s">
        <v>50</v>
      </c>
      <c r="Z24" s="46" t="s">
        <v>50</v>
      </c>
      <c r="AA24" s="282">
        <v>0</v>
      </c>
      <c r="AB24" s="377">
        <v>0</v>
      </c>
      <c r="AC24" s="281">
        <v>0</v>
      </c>
      <c r="AD24" s="281">
        <v>0</v>
      </c>
      <c r="AE24" s="377">
        <v>0</v>
      </c>
      <c r="AF24" s="376" t="s">
        <v>50</v>
      </c>
      <c r="AG24" s="374" t="s">
        <v>50</v>
      </c>
      <c r="AH24" s="46" t="s">
        <v>50</v>
      </c>
      <c r="AI24" s="375" t="s">
        <v>50</v>
      </c>
      <c r="AJ24" s="46" t="s">
        <v>50</v>
      </c>
      <c r="AK24" s="46" t="s">
        <v>50</v>
      </c>
      <c r="AL24" s="46" t="s">
        <v>50</v>
      </c>
      <c r="AM24" s="374" t="s">
        <v>50</v>
      </c>
      <c r="AN24" s="64" t="s">
        <v>8</v>
      </c>
      <c r="AO24" s="24"/>
      <c r="AQ24" s="402" t="str">
        <f t="shared" si="1"/>
        <v>-</v>
      </c>
    </row>
    <row r="25" spans="1:43" ht="15.6" customHeight="1" x14ac:dyDescent="0.2">
      <c r="A25" s="61">
        <v>8.07</v>
      </c>
      <c r="B25" s="31" t="s">
        <v>4</v>
      </c>
      <c r="C25" s="104" t="s">
        <v>50</v>
      </c>
      <c r="D25" s="106" t="s">
        <v>50</v>
      </c>
      <c r="E25" s="106" t="s">
        <v>50</v>
      </c>
      <c r="F25" s="106" t="s">
        <v>50</v>
      </c>
      <c r="G25" s="106" t="s">
        <v>50</v>
      </c>
      <c r="H25" s="267" t="s">
        <v>50</v>
      </c>
      <c r="I25" s="237" t="s">
        <v>50</v>
      </c>
      <c r="J25" s="181">
        <v>0</v>
      </c>
      <c r="K25" s="48">
        <v>0</v>
      </c>
      <c r="L25" s="50">
        <v>3</v>
      </c>
      <c r="M25" s="50">
        <v>0</v>
      </c>
      <c r="N25" s="50">
        <v>0</v>
      </c>
      <c r="O25" s="48" t="s">
        <v>50</v>
      </c>
      <c r="P25" s="50" t="s">
        <v>50</v>
      </c>
      <c r="Q25" s="50" t="s">
        <v>50</v>
      </c>
      <c r="R25" s="50" t="s">
        <v>50</v>
      </c>
      <c r="S25" s="48">
        <v>0</v>
      </c>
      <c r="T25" s="50">
        <v>0</v>
      </c>
      <c r="U25" s="268" t="s">
        <v>50</v>
      </c>
      <c r="V25" s="49" t="s">
        <v>50</v>
      </c>
      <c r="W25" s="50" t="s">
        <v>50</v>
      </c>
      <c r="X25" s="48" t="s">
        <v>50</v>
      </c>
      <c r="Y25" s="50" t="s">
        <v>50</v>
      </c>
      <c r="Z25" s="50" t="s">
        <v>50</v>
      </c>
      <c r="AA25" s="273">
        <v>0</v>
      </c>
      <c r="AB25" s="373">
        <v>0</v>
      </c>
      <c r="AC25" s="272">
        <v>0</v>
      </c>
      <c r="AD25" s="272">
        <v>0</v>
      </c>
      <c r="AE25" s="372"/>
      <c r="AF25" s="371"/>
      <c r="AG25" s="370" t="s">
        <v>50</v>
      </c>
      <c r="AH25" s="50" t="s">
        <v>50</v>
      </c>
      <c r="AI25" s="369"/>
      <c r="AJ25" s="50" t="s">
        <v>50</v>
      </c>
      <c r="AK25" s="50" t="s">
        <v>50</v>
      </c>
      <c r="AL25" s="50" t="s">
        <v>50</v>
      </c>
      <c r="AM25" s="368"/>
      <c r="AN25" s="65">
        <f>SUM(C25:AM25)</f>
        <v>3</v>
      </c>
      <c r="AO25" s="25"/>
      <c r="AQ25" s="402" t="str">
        <f t="shared" si="1"/>
        <v>-</v>
      </c>
    </row>
    <row r="26" spans="1:43" ht="15.6" customHeight="1" x14ac:dyDescent="0.2">
      <c r="A26" s="400" t="s">
        <v>96</v>
      </c>
      <c r="B26" s="29" t="s">
        <v>5</v>
      </c>
      <c r="C26" s="141" t="s">
        <v>50</v>
      </c>
      <c r="D26" s="121" t="s">
        <v>50</v>
      </c>
      <c r="E26" s="121" t="s">
        <v>50</v>
      </c>
      <c r="F26" s="121" t="s">
        <v>50</v>
      </c>
      <c r="G26" s="133" t="s">
        <v>50</v>
      </c>
      <c r="H26" s="138" t="s">
        <v>50</v>
      </c>
      <c r="I26" s="259" t="s">
        <v>50</v>
      </c>
      <c r="J26" s="136">
        <f>J25</f>
        <v>0</v>
      </c>
      <c r="K26" s="260">
        <f>J26-K24+K25</f>
        <v>0</v>
      </c>
      <c r="L26" s="262">
        <f>K26-L24+L25</f>
        <v>3</v>
      </c>
      <c r="M26" s="262">
        <f>L26-M24+M25</f>
        <v>3</v>
      </c>
      <c r="N26" s="261">
        <f>M26-N24+N25</f>
        <v>0</v>
      </c>
      <c r="O26" s="260" t="s">
        <v>50</v>
      </c>
      <c r="P26" s="262" t="s">
        <v>50</v>
      </c>
      <c r="Q26" s="262" t="s">
        <v>50</v>
      </c>
      <c r="R26" s="261" t="s">
        <v>50</v>
      </c>
      <c r="S26" s="260">
        <f>N26-S24+S25</f>
        <v>0</v>
      </c>
      <c r="T26" s="261">
        <f>S26-T24+T25</f>
        <v>0</v>
      </c>
      <c r="U26" s="260" t="s">
        <v>50</v>
      </c>
      <c r="V26" s="262" t="s">
        <v>50</v>
      </c>
      <c r="W26" s="261" t="s">
        <v>50</v>
      </c>
      <c r="X26" s="260" t="s">
        <v>50</v>
      </c>
      <c r="Y26" s="262" t="s">
        <v>50</v>
      </c>
      <c r="Z26" s="261" t="s">
        <v>50</v>
      </c>
      <c r="AA26" s="263">
        <f>T26-AA24+AA25</f>
        <v>0</v>
      </c>
      <c r="AB26" s="264">
        <f>AA26-AB24+AB25</f>
        <v>0</v>
      </c>
      <c r="AC26" s="263">
        <f>AB26-AC24+AC25</f>
        <v>0</v>
      </c>
      <c r="AD26" s="265">
        <f>AC26-AD24+AD25</f>
        <v>0</v>
      </c>
      <c r="AE26" s="264">
        <f>AD26-AE24+AE25</f>
        <v>0</v>
      </c>
      <c r="AF26" s="165" t="s">
        <v>50</v>
      </c>
      <c r="AG26" s="260" t="s">
        <v>50</v>
      </c>
      <c r="AH26" s="367" t="s">
        <v>50</v>
      </c>
      <c r="AI26" s="366" t="s">
        <v>50</v>
      </c>
      <c r="AJ26" s="260" t="s">
        <v>50</v>
      </c>
      <c r="AK26" s="262" t="s">
        <v>50</v>
      </c>
      <c r="AL26" s="262" t="s">
        <v>50</v>
      </c>
      <c r="AM26" s="262" t="s">
        <v>50</v>
      </c>
      <c r="AN26" s="66"/>
      <c r="AO26" s="26">
        <f>MAX(C26:AM26)</f>
        <v>3</v>
      </c>
      <c r="AQ26" s="402">
        <f t="shared" si="1"/>
        <v>0</v>
      </c>
    </row>
    <row r="27" spans="1:43" ht="15.6" customHeight="1" x14ac:dyDescent="0.2">
      <c r="A27" s="401"/>
      <c r="B27" s="29" t="s">
        <v>6</v>
      </c>
      <c r="C27" s="365"/>
      <c r="D27" s="359"/>
      <c r="E27" s="359"/>
      <c r="F27" s="359"/>
      <c r="G27" s="359"/>
      <c r="H27" s="364"/>
      <c r="I27" s="357"/>
      <c r="J27" s="363"/>
      <c r="K27" s="242"/>
      <c r="L27" s="241"/>
      <c r="M27" s="240">
        <v>8.1300000000000008</v>
      </c>
      <c r="N27" s="241"/>
      <c r="O27" s="242"/>
      <c r="P27" s="240" t="s">
        <v>50</v>
      </c>
      <c r="Q27" s="241"/>
      <c r="R27" s="241"/>
      <c r="S27" s="242"/>
      <c r="T27" s="240">
        <v>8.18</v>
      </c>
      <c r="U27" s="313"/>
      <c r="V27" s="355"/>
      <c r="W27" s="241"/>
      <c r="X27" s="242"/>
      <c r="Y27" s="241"/>
      <c r="Z27" s="241"/>
      <c r="AA27" s="246"/>
      <c r="AB27" s="354">
        <v>8.25</v>
      </c>
      <c r="AC27" s="244"/>
      <c r="AD27" s="244"/>
      <c r="AE27" s="354">
        <v>8.27</v>
      </c>
      <c r="AF27" s="362" t="s">
        <v>50</v>
      </c>
      <c r="AG27" s="351" t="s">
        <v>50</v>
      </c>
      <c r="AH27" s="241"/>
      <c r="AI27" s="361" t="s">
        <v>50</v>
      </c>
      <c r="AJ27" s="240" t="s">
        <v>50</v>
      </c>
      <c r="AK27" s="241"/>
      <c r="AL27" s="241"/>
      <c r="AM27" s="351" t="s">
        <v>50</v>
      </c>
      <c r="AN27" s="67">
        <v>0.17</v>
      </c>
      <c r="AO27" s="25"/>
      <c r="AQ27" s="402" t="str">
        <f t="shared" si="1"/>
        <v>-</v>
      </c>
    </row>
    <row r="28" spans="1:43" ht="15.6" customHeight="1" x14ac:dyDescent="0.2">
      <c r="A28" s="401"/>
      <c r="B28" s="29" t="s">
        <v>7</v>
      </c>
      <c r="C28" s="360" t="s">
        <v>50</v>
      </c>
      <c r="D28" s="359"/>
      <c r="E28" s="359"/>
      <c r="F28" s="359"/>
      <c r="G28" s="359"/>
      <c r="H28" s="358" t="s">
        <v>50</v>
      </c>
      <c r="I28" s="357"/>
      <c r="J28" s="356">
        <v>8.1</v>
      </c>
      <c r="K28" s="242"/>
      <c r="L28" s="241"/>
      <c r="M28" s="240">
        <v>8.1300000000000008</v>
      </c>
      <c r="N28" s="241"/>
      <c r="O28" s="242"/>
      <c r="P28" s="240" t="s">
        <v>50</v>
      </c>
      <c r="Q28" s="241"/>
      <c r="R28" s="241"/>
      <c r="S28" s="242"/>
      <c r="T28" s="240">
        <v>8.18</v>
      </c>
      <c r="U28" s="313"/>
      <c r="V28" s="355"/>
      <c r="W28" s="241"/>
      <c r="X28" s="242"/>
      <c r="Y28" s="241"/>
      <c r="Z28" s="241"/>
      <c r="AA28" s="246"/>
      <c r="AB28" s="354">
        <v>8.25</v>
      </c>
      <c r="AC28" s="244"/>
      <c r="AD28" s="244"/>
      <c r="AE28" s="353"/>
      <c r="AF28" s="352"/>
      <c r="AG28" s="351" t="s">
        <v>50</v>
      </c>
      <c r="AH28" s="241"/>
      <c r="AI28" s="350"/>
      <c r="AJ28" s="240" t="s">
        <v>50</v>
      </c>
      <c r="AK28" s="241"/>
      <c r="AL28" s="241"/>
      <c r="AM28" s="349"/>
      <c r="AN28" s="66"/>
      <c r="AO28" s="27"/>
      <c r="AQ28" s="402" t="str">
        <f t="shared" si="1"/>
        <v>-</v>
      </c>
    </row>
    <row r="29" spans="1:43" ht="15.6" customHeight="1" thickBot="1" x14ac:dyDescent="0.25">
      <c r="A29" s="62">
        <v>198</v>
      </c>
      <c r="B29" s="35" t="s">
        <v>9</v>
      </c>
      <c r="C29" s="235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3"/>
      <c r="AN29" s="68"/>
      <c r="AO29" s="28"/>
      <c r="AQ29" s="402" t="str">
        <f t="shared" si="1"/>
        <v>-</v>
      </c>
    </row>
    <row r="30" spans="1:43" ht="15.6" customHeight="1" x14ac:dyDescent="0.2">
      <c r="A30" s="60"/>
      <c r="B30" s="30" t="s">
        <v>3</v>
      </c>
      <c r="C30" s="379"/>
      <c r="D30" s="108" t="s">
        <v>50</v>
      </c>
      <c r="E30" s="108" t="s">
        <v>50</v>
      </c>
      <c r="F30" s="108" t="s">
        <v>50</v>
      </c>
      <c r="G30" s="108" t="s">
        <v>50</v>
      </c>
      <c r="H30" s="175"/>
      <c r="I30" s="176" t="s">
        <v>50</v>
      </c>
      <c r="J30" s="378"/>
      <c r="K30" s="47">
        <v>0</v>
      </c>
      <c r="L30" s="46">
        <v>0</v>
      </c>
      <c r="M30" s="46">
        <v>0</v>
      </c>
      <c r="N30" s="46">
        <v>3</v>
      </c>
      <c r="O30" s="47" t="s">
        <v>50</v>
      </c>
      <c r="P30" s="46" t="s">
        <v>50</v>
      </c>
      <c r="Q30" s="46" t="s">
        <v>50</v>
      </c>
      <c r="R30" s="46" t="s">
        <v>50</v>
      </c>
      <c r="S30" s="47">
        <v>0</v>
      </c>
      <c r="T30" s="46">
        <v>2</v>
      </c>
      <c r="U30" s="277" t="s">
        <v>50</v>
      </c>
      <c r="V30" s="45" t="s">
        <v>50</v>
      </c>
      <c r="W30" s="46" t="s">
        <v>50</v>
      </c>
      <c r="X30" s="47" t="s">
        <v>50</v>
      </c>
      <c r="Y30" s="46" t="s">
        <v>50</v>
      </c>
      <c r="Z30" s="46" t="s">
        <v>50</v>
      </c>
      <c r="AA30" s="282">
        <v>0</v>
      </c>
      <c r="AB30" s="377">
        <v>4</v>
      </c>
      <c r="AC30" s="281" t="s">
        <v>50</v>
      </c>
      <c r="AD30" s="281" t="s">
        <v>50</v>
      </c>
      <c r="AE30" s="377" t="s">
        <v>50</v>
      </c>
      <c r="AF30" s="376" t="s">
        <v>50</v>
      </c>
      <c r="AG30" s="374" t="s">
        <v>50</v>
      </c>
      <c r="AH30" s="46" t="s">
        <v>50</v>
      </c>
      <c r="AI30" s="375" t="s">
        <v>50</v>
      </c>
      <c r="AJ30" s="46" t="s">
        <v>50</v>
      </c>
      <c r="AK30" s="46" t="s">
        <v>50</v>
      </c>
      <c r="AL30" s="46" t="s">
        <v>50</v>
      </c>
      <c r="AM30" s="374" t="s">
        <v>50</v>
      </c>
      <c r="AN30" s="64" t="s">
        <v>8</v>
      </c>
      <c r="AO30" s="24"/>
      <c r="AQ30" s="402" t="str">
        <f t="shared" si="1"/>
        <v>-</v>
      </c>
    </row>
    <row r="31" spans="1:43" ht="15.6" customHeight="1" x14ac:dyDescent="0.2">
      <c r="A31" s="61">
        <v>9.0299999999999994</v>
      </c>
      <c r="B31" s="31" t="s">
        <v>4</v>
      </c>
      <c r="C31" s="104" t="s">
        <v>50</v>
      </c>
      <c r="D31" s="106" t="s">
        <v>50</v>
      </c>
      <c r="E31" s="106" t="s">
        <v>50</v>
      </c>
      <c r="F31" s="106" t="s">
        <v>50</v>
      </c>
      <c r="G31" s="106" t="s">
        <v>50</v>
      </c>
      <c r="H31" s="267" t="s">
        <v>50</v>
      </c>
      <c r="I31" s="237" t="s">
        <v>50</v>
      </c>
      <c r="J31" s="181">
        <v>2</v>
      </c>
      <c r="K31" s="48">
        <v>3</v>
      </c>
      <c r="L31" s="50">
        <v>0</v>
      </c>
      <c r="M31" s="50">
        <v>0</v>
      </c>
      <c r="N31" s="50">
        <v>0</v>
      </c>
      <c r="O31" s="48" t="s">
        <v>50</v>
      </c>
      <c r="P31" s="50" t="s">
        <v>50</v>
      </c>
      <c r="Q31" s="50" t="s">
        <v>50</v>
      </c>
      <c r="R31" s="50" t="s">
        <v>50</v>
      </c>
      <c r="S31" s="48">
        <v>4</v>
      </c>
      <c r="T31" s="50">
        <v>0</v>
      </c>
      <c r="U31" s="268" t="s">
        <v>50</v>
      </c>
      <c r="V31" s="49" t="s">
        <v>50</v>
      </c>
      <c r="W31" s="50" t="s">
        <v>50</v>
      </c>
      <c r="X31" s="48" t="s">
        <v>50</v>
      </c>
      <c r="Y31" s="50" t="s">
        <v>50</v>
      </c>
      <c r="Z31" s="50" t="s">
        <v>50</v>
      </c>
      <c r="AA31" s="273">
        <v>0</v>
      </c>
      <c r="AB31" s="373" t="s">
        <v>50</v>
      </c>
      <c r="AC31" s="272" t="s">
        <v>50</v>
      </c>
      <c r="AD31" s="272" t="s">
        <v>50</v>
      </c>
      <c r="AE31" s="372"/>
      <c r="AF31" s="371"/>
      <c r="AG31" s="370" t="s">
        <v>50</v>
      </c>
      <c r="AH31" s="50" t="s">
        <v>50</v>
      </c>
      <c r="AI31" s="369"/>
      <c r="AJ31" s="50" t="s">
        <v>50</v>
      </c>
      <c r="AK31" s="50" t="s">
        <v>50</v>
      </c>
      <c r="AL31" s="50" t="s">
        <v>50</v>
      </c>
      <c r="AM31" s="368"/>
      <c r="AN31" s="65">
        <f>SUM(C31:AM31)</f>
        <v>9</v>
      </c>
      <c r="AO31" s="25"/>
      <c r="AQ31" s="402" t="str">
        <f t="shared" si="1"/>
        <v>-</v>
      </c>
    </row>
    <row r="32" spans="1:43" ht="15.6" customHeight="1" x14ac:dyDescent="0.2">
      <c r="A32" s="400" t="s">
        <v>100</v>
      </c>
      <c r="B32" s="29" t="s">
        <v>5</v>
      </c>
      <c r="C32" s="141" t="s">
        <v>50</v>
      </c>
      <c r="D32" s="121" t="s">
        <v>50</v>
      </c>
      <c r="E32" s="121" t="s">
        <v>50</v>
      </c>
      <c r="F32" s="121" t="s">
        <v>50</v>
      </c>
      <c r="G32" s="133" t="s">
        <v>50</v>
      </c>
      <c r="H32" s="138" t="s">
        <v>50</v>
      </c>
      <c r="I32" s="259" t="s">
        <v>50</v>
      </c>
      <c r="J32" s="136">
        <f>J31</f>
        <v>2</v>
      </c>
      <c r="K32" s="260">
        <f>J32-K30+K31</f>
        <v>5</v>
      </c>
      <c r="L32" s="262">
        <f>K32-L30+L31</f>
        <v>5</v>
      </c>
      <c r="M32" s="262">
        <f>L32-M30+M31</f>
        <v>5</v>
      </c>
      <c r="N32" s="261">
        <f>M32-N30+N31</f>
        <v>2</v>
      </c>
      <c r="O32" s="260" t="s">
        <v>50</v>
      </c>
      <c r="P32" s="262" t="s">
        <v>50</v>
      </c>
      <c r="Q32" s="262" t="s">
        <v>50</v>
      </c>
      <c r="R32" s="261" t="s">
        <v>50</v>
      </c>
      <c r="S32" s="260">
        <f>N32-S30+S31</f>
        <v>6</v>
      </c>
      <c r="T32" s="261">
        <f>S32-T30+T31</f>
        <v>4</v>
      </c>
      <c r="U32" s="260" t="s">
        <v>50</v>
      </c>
      <c r="V32" s="262" t="s">
        <v>50</v>
      </c>
      <c r="W32" s="261" t="s">
        <v>50</v>
      </c>
      <c r="X32" s="260" t="s">
        <v>50</v>
      </c>
      <c r="Y32" s="262" t="s">
        <v>50</v>
      </c>
      <c r="Z32" s="261" t="s">
        <v>50</v>
      </c>
      <c r="AA32" s="263">
        <f>T32-AA30+AA31</f>
        <v>4</v>
      </c>
      <c r="AB32" s="264">
        <f>AA32-AB30</f>
        <v>0</v>
      </c>
      <c r="AC32" s="263" t="s">
        <v>50</v>
      </c>
      <c r="AD32" s="265" t="s">
        <v>50</v>
      </c>
      <c r="AE32" s="264" t="s">
        <v>50</v>
      </c>
      <c r="AF32" s="165" t="s">
        <v>50</v>
      </c>
      <c r="AG32" s="260" t="s">
        <v>50</v>
      </c>
      <c r="AH32" s="367" t="s">
        <v>50</v>
      </c>
      <c r="AI32" s="366" t="s">
        <v>50</v>
      </c>
      <c r="AJ32" s="260" t="s">
        <v>50</v>
      </c>
      <c r="AK32" s="262" t="s">
        <v>50</v>
      </c>
      <c r="AL32" s="262" t="s">
        <v>50</v>
      </c>
      <c r="AM32" s="262" t="s">
        <v>50</v>
      </c>
      <c r="AN32" s="66"/>
      <c r="AO32" s="26">
        <f>MAX(C32:AM32)</f>
        <v>6</v>
      </c>
      <c r="AQ32" s="402">
        <f t="shared" si="1"/>
        <v>4</v>
      </c>
    </row>
    <row r="33" spans="1:43" ht="15.6" customHeight="1" x14ac:dyDescent="0.2">
      <c r="A33" s="401"/>
      <c r="B33" s="29" t="s">
        <v>6</v>
      </c>
      <c r="C33" s="365"/>
      <c r="D33" s="359"/>
      <c r="E33" s="359"/>
      <c r="F33" s="359"/>
      <c r="G33" s="359"/>
      <c r="H33" s="364"/>
      <c r="I33" s="357"/>
      <c r="J33" s="363"/>
      <c r="K33" s="242"/>
      <c r="L33" s="241"/>
      <c r="M33" s="240">
        <v>9.08</v>
      </c>
      <c r="N33" s="241"/>
      <c r="O33" s="242"/>
      <c r="P33" s="240" t="s">
        <v>50</v>
      </c>
      <c r="Q33" s="241"/>
      <c r="R33" s="241"/>
      <c r="S33" s="242"/>
      <c r="T33" s="240">
        <v>9.1300000000000008</v>
      </c>
      <c r="U33" s="313"/>
      <c r="V33" s="355"/>
      <c r="W33" s="241"/>
      <c r="X33" s="242"/>
      <c r="Y33" s="241"/>
      <c r="Z33" s="241"/>
      <c r="AA33" s="246"/>
      <c r="AB33" s="354">
        <v>9.16</v>
      </c>
      <c r="AC33" s="244"/>
      <c r="AD33" s="244"/>
      <c r="AE33" s="354" t="s">
        <v>50</v>
      </c>
      <c r="AF33" s="362" t="s">
        <v>50</v>
      </c>
      <c r="AG33" s="351" t="s">
        <v>50</v>
      </c>
      <c r="AH33" s="241"/>
      <c r="AI33" s="361" t="s">
        <v>50</v>
      </c>
      <c r="AJ33" s="240" t="s">
        <v>50</v>
      </c>
      <c r="AK33" s="241"/>
      <c r="AL33" s="241"/>
      <c r="AM33" s="351" t="s">
        <v>50</v>
      </c>
      <c r="AN33" s="67">
        <v>9.1300000000000008</v>
      </c>
      <c r="AO33" s="25"/>
      <c r="AQ33" s="402" t="str">
        <f t="shared" si="1"/>
        <v>-</v>
      </c>
    </row>
    <row r="34" spans="1:43" ht="15.6" customHeight="1" x14ac:dyDescent="0.2">
      <c r="A34" s="401"/>
      <c r="B34" s="29" t="s">
        <v>7</v>
      </c>
      <c r="C34" s="360" t="s">
        <v>50</v>
      </c>
      <c r="D34" s="359"/>
      <c r="E34" s="359"/>
      <c r="F34" s="359"/>
      <c r="G34" s="359"/>
      <c r="H34" s="358" t="s">
        <v>50</v>
      </c>
      <c r="I34" s="357"/>
      <c r="J34" s="356">
        <v>9.0299999999999994</v>
      </c>
      <c r="K34" s="242"/>
      <c r="L34" s="241"/>
      <c r="M34" s="240">
        <v>9.09</v>
      </c>
      <c r="N34" s="241"/>
      <c r="O34" s="242"/>
      <c r="P34" s="240" t="s">
        <v>50</v>
      </c>
      <c r="Q34" s="241"/>
      <c r="R34" s="241"/>
      <c r="S34" s="242"/>
      <c r="T34" s="240">
        <v>9.1300000000000008</v>
      </c>
      <c r="U34" s="313"/>
      <c r="V34" s="355"/>
      <c r="W34" s="241"/>
      <c r="X34" s="242"/>
      <c r="Y34" s="241"/>
      <c r="Z34" s="241"/>
      <c r="AA34" s="246"/>
      <c r="AB34" s="354" t="s">
        <v>50</v>
      </c>
      <c r="AC34" s="244"/>
      <c r="AD34" s="244"/>
      <c r="AE34" s="353"/>
      <c r="AF34" s="352"/>
      <c r="AG34" s="351" t="s">
        <v>50</v>
      </c>
      <c r="AH34" s="241"/>
      <c r="AI34" s="350"/>
      <c r="AJ34" s="240" t="s">
        <v>50</v>
      </c>
      <c r="AK34" s="241"/>
      <c r="AL34" s="241"/>
      <c r="AM34" s="349"/>
      <c r="AN34" s="66"/>
      <c r="AO34" s="27"/>
      <c r="AQ34" s="402" t="str">
        <f t="shared" si="1"/>
        <v>-</v>
      </c>
    </row>
    <row r="35" spans="1:43" ht="15.6" customHeight="1" thickBot="1" x14ac:dyDescent="0.25">
      <c r="A35" s="62">
        <v>198</v>
      </c>
      <c r="B35" s="35" t="s">
        <v>9</v>
      </c>
      <c r="C35" s="235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3"/>
      <c r="AN35" s="68"/>
      <c r="AO35" s="28"/>
      <c r="AQ35" s="402" t="str">
        <f t="shared" si="1"/>
        <v>-</v>
      </c>
    </row>
    <row r="36" spans="1:43" ht="15.6" customHeight="1" x14ac:dyDescent="0.2">
      <c r="A36" s="60"/>
      <c r="B36" s="30" t="s">
        <v>3</v>
      </c>
      <c r="C36" s="379"/>
      <c r="D36" s="108">
        <v>0</v>
      </c>
      <c r="E36" s="108">
        <v>0</v>
      </c>
      <c r="F36" s="108">
        <v>0</v>
      </c>
      <c r="G36" s="108">
        <v>0</v>
      </c>
      <c r="H36" s="175"/>
      <c r="I36" s="176" t="s">
        <v>50</v>
      </c>
      <c r="J36" s="378"/>
      <c r="K36" s="47">
        <v>1</v>
      </c>
      <c r="L36" s="46">
        <v>0</v>
      </c>
      <c r="M36" s="46">
        <v>0</v>
      </c>
      <c r="N36" s="46">
        <v>14</v>
      </c>
      <c r="O36" s="47" t="s">
        <v>50</v>
      </c>
      <c r="P36" s="46" t="s">
        <v>50</v>
      </c>
      <c r="Q36" s="46" t="s">
        <v>50</v>
      </c>
      <c r="R36" s="46" t="s">
        <v>50</v>
      </c>
      <c r="S36" s="47">
        <v>1</v>
      </c>
      <c r="T36" s="46">
        <v>0</v>
      </c>
      <c r="U36" s="277">
        <v>1</v>
      </c>
      <c r="V36" s="45">
        <v>2</v>
      </c>
      <c r="W36" s="46">
        <v>0</v>
      </c>
      <c r="X36" s="47" t="s">
        <v>50</v>
      </c>
      <c r="Y36" s="46" t="s">
        <v>50</v>
      </c>
      <c r="Z36" s="46" t="s">
        <v>50</v>
      </c>
      <c r="AA36" s="282" t="s">
        <v>50</v>
      </c>
      <c r="AB36" s="377" t="s">
        <v>50</v>
      </c>
      <c r="AC36" s="281" t="s">
        <v>50</v>
      </c>
      <c r="AD36" s="281" t="s">
        <v>50</v>
      </c>
      <c r="AE36" s="377" t="s">
        <v>50</v>
      </c>
      <c r="AF36" s="376" t="s">
        <v>50</v>
      </c>
      <c r="AG36" s="374">
        <v>0</v>
      </c>
      <c r="AH36" s="46">
        <v>0</v>
      </c>
      <c r="AI36" s="375" t="s">
        <v>50</v>
      </c>
      <c r="AJ36" s="46">
        <v>0</v>
      </c>
      <c r="AK36" s="46">
        <v>0</v>
      </c>
      <c r="AL36" s="46">
        <v>1</v>
      </c>
      <c r="AM36" s="374">
        <v>6</v>
      </c>
      <c r="AN36" s="64" t="s">
        <v>8</v>
      </c>
      <c r="AO36" s="24"/>
      <c r="AQ36" s="402" t="str">
        <f t="shared" si="1"/>
        <v>-</v>
      </c>
    </row>
    <row r="37" spans="1:43" ht="15.6" customHeight="1" x14ac:dyDescent="0.2">
      <c r="A37" s="61">
        <v>9.5299999999999994</v>
      </c>
      <c r="B37" s="31" t="s">
        <v>4</v>
      </c>
      <c r="C37" s="104">
        <v>4</v>
      </c>
      <c r="D37" s="106">
        <v>2</v>
      </c>
      <c r="E37" s="106">
        <v>0</v>
      </c>
      <c r="F37" s="106">
        <v>0</v>
      </c>
      <c r="G37" s="106">
        <v>1</v>
      </c>
      <c r="H37" s="267" t="s">
        <v>50</v>
      </c>
      <c r="I37" s="237" t="s">
        <v>50</v>
      </c>
      <c r="J37" s="181" t="s">
        <v>50</v>
      </c>
      <c r="K37" s="48">
        <v>8</v>
      </c>
      <c r="L37" s="50">
        <v>2</v>
      </c>
      <c r="M37" s="50">
        <v>0</v>
      </c>
      <c r="N37" s="50">
        <v>4</v>
      </c>
      <c r="O37" s="48" t="s">
        <v>50</v>
      </c>
      <c r="P37" s="50" t="s">
        <v>50</v>
      </c>
      <c r="Q37" s="50" t="s">
        <v>50</v>
      </c>
      <c r="R37" s="50" t="s">
        <v>50</v>
      </c>
      <c r="S37" s="48">
        <v>2</v>
      </c>
      <c r="T37" s="50">
        <v>0</v>
      </c>
      <c r="U37" s="268">
        <v>1</v>
      </c>
      <c r="V37" s="49">
        <v>0</v>
      </c>
      <c r="W37" s="50">
        <v>0</v>
      </c>
      <c r="X37" s="48" t="s">
        <v>50</v>
      </c>
      <c r="Y37" s="50" t="s">
        <v>50</v>
      </c>
      <c r="Z37" s="50" t="s">
        <v>50</v>
      </c>
      <c r="AA37" s="273" t="s">
        <v>50</v>
      </c>
      <c r="AB37" s="373" t="s">
        <v>50</v>
      </c>
      <c r="AC37" s="272" t="s">
        <v>50</v>
      </c>
      <c r="AD37" s="272" t="s">
        <v>50</v>
      </c>
      <c r="AE37" s="372"/>
      <c r="AF37" s="371"/>
      <c r="AG37" s="370">
        <v>0</v>
      </c>
      <c r="AH37" s="50">
        <v>0</v>
      </c>
      <c r="AI37" s="369"/>
      <c r="AJ37" s="50">
        <v>1</v>
      </c>
      <c r="AK37" s="50">
        <v>0</v>
      </c>
      <c r="AL37" s="50">
        <v>1</v>
      </c>
      <c r="AM37" s="368"/>
      <c r="AN37" s="65">
        <f>SUM(C37:AM37)</f>
        <v>26</v>
      </c>
      <c r="AO37" s="25"/>
      <c r="AQ37" s="402" t="str">
        <f t="shared" si="1"/>
        <v>-</v>
      </c>
    </row>
    <row r="38" spans="1:43" ht="15.6" customHeight="1" x14ac:dyDescent="0.2">
      <c r="A38" s="400" t="s">
        <v>104</v>
      </c>
      <c r="B38" s="29" t="s">
        <v>5</v>
      </c>
      <c r="C38" s="141">
        <f>C37</f>
        <v>4</v>
      </c>
      <c r="D38" s="121">
        <f>C38-D36+D37</f>
        <v>6</v>
      </c>
      <c r="E38" s="121">
        <f>D38-E36+E37</f>
        <v>6</v>
      </c>
      <c r="F38" s="121">
        <f>E38-F36+F37</f>
        <v>6</v>
      </c>
      <c r="G38" s="133">
        <f>F38-G36+G37</f>
        <v>7</v>
      </c>
      <c r="H38" s="138" t="str">
        <f>H37</f>
        <v>x</v>
      </c>
      <c r="I38" s="259" t="s">
        <v>50</v>
      </c>
      <c r="J38" s="136" t="s">
        <v>50</v>
      </c>
      <c r="K38" s="260">
        <f>G38-K36+K37</f>
        <v>14</v>
      </c>
      <c r="L38" s="262">
        <f>K38-L36+L37</f>
        <v>16</v>
      </c>
      <c r="M38" s="262">
        <f>L38-M36+M37</f>
        <v>16</v>
      </c>
      <c r="N38" s="261">
        <f>M38-N36+N37</f>
        <v>6</v>
      </c>
      <c r="O38" s="260" t="s">
        <v>50</v>
      </c>
      <c r="P38" s="262" t="s">
        <v>50</v>
      </c>
      <c r="Q38" s="262" t="s">
        <v>50</v>
      </c>
      <c r="R38" s="261" t="s">
        <v>50</v>
      </c>
      <c r="S38" s="260">
        <f>N38-S36+S37</f>
        <v>7</v>
      </c>
      <c r="T38" s="261">
        <f>S38-T36+T37</f>
        <v>7</v>
      </c>
      <c r="U38" s="260">
        <f>T38-U36+U37</f>
        <v>7</v>
      </c>
      <c r="V38" s="262">
        <f>U38-V36+V37</f>
        <v>5</v>
      </c>
      <c r="W38" s="261">
        <f>V38-W36+W37</f>
        <v>5</v>
      </c>
      <c r="X38" s="260" t="s">
        <v>50</v>
      </c>
      <c r="Y38" s="262" t="s">
        <v>50</v>
      </c>
      <c r="Z38" s="261" t="s">
        <v>50</v>
      </c>
      <c r="AA38" s="263" t="s">
        <v>50</v>
      </c>
      <c r="AB38" s="264" t="s">
        <v>50</v>
      </c>
      <c r="AC38" s="263" t="s">
        <v>50</v>
      </c>
      <c r="AD38" s="265" t="s">
        <v>50</v>
      </c>
      <c r="AE38" s="264" t="s">
        <v>50</v>
      </c>
      <c r="AF38" s="165" t="s">
        <v>50</v>
      </c>
      <c r="AG38" s="260">
        <f>W38-AG36+AG37</f>
        <v>5</v>
      </c>
      <c r="AH38" s="367">
        <f>AG38-AH36+AH37</f>
        <v>5</v>
      </c>
      <c r="AI38" s="366" t="s">
        <v>50</v>
      </c>
      <c r="AJ38" s="260">
        <f>AH38-AJ36+AJ37</f>
        <v>6</v>
      </c>
      <c r="AK38" s="262">
        <f>AJ38-AK36+AK37</f>
        <v>6</v>
      </c>
      <c r="AL38" s="262">
        <f>AK38-AL36+AL37</f>
        <v>6</v>
      </c>
      <c r="AM38" s="262">
        <f>AL38-AM36+AM37</f>
        <v>0</v>
      </c>
      <c r="AN38" s="66"/>
      <c r="AO38" s="26">
        <f>MAX(C38:AM38)</f>
        <v>16</v>
      </c>
      <c r="AQ38" s="402">
        <f t="shared" si="1"/>
        <v>13</v>
      </c>
    </row>
    <row r="39" spans="1:43" ht="15.6" customHeight="1" x14ac:dyDescent="0.2">
      <c r="A39" s="401"/>
      <c r="B39" s="29" t="s">
        <v>6</v>
      </c>
      <c r="C39" s="365"/>
      <c r="D39" s="359"/>
      <c r="E39" s="359"/>
      <c r="F39" s="359"/>
      <c r="G39" s="359"/>
      <c r="H39" s="364"/>
      <c r="I39" s="357"/>
      <c r="J39" s="363"/>
      <c r="K39" s="242"/>
      <c r="L39" s="241"/>
      <c r="M39" s="240">
        <v>10.07</v>
      </c>
      <c r="N39" s="241"/>
      <c r="O39" s="242"/>
      <c r="P39" s="240" t="s">
        <v>50</v>
      </c>
      <c r="Q39" s="241"/>
      <c r="R39" s="241"/>
      <c r="S39" s="242"/>
      <c r="T39" s="240">
        <v>10.130000000000001</v>
      </c>
      <c r="U39" s="313"/>
      <c r="V39" s="355"/>
      <c r="W39" s="241"/>
      <c r="X39" s="242"/>
      <c r="Y39" s="241"/>
      <c r="Z39" s="241"/>
      <c r="AA39" s="246"/>
      <c r="AB39" s="354" t="s">
        <v>50</v>
      </c>
      <c r="AC39" s="244"/>
      <c r="AD39" s="244"/>
      <c r="AE39" s="354" t="s">
        <v>50</v>
      </c>
      <c r="AF39" s="362" t="s">
        <v>50</v>
      </c>
      <c r="AG39" s="351">
        <v>10.19</v>
      </c>
      <c r="AH39" s="241"/>
      <c r="AI39" s="361" t="s">
        <v>50</v>
      </c>
      <c r="AJ39" s="240">
        <v>10.210000000000001</v>
      </c>
      <c r="AK39" s="241"/>
      <c r="AL39" s="241"/>
      <c r="AM39" s="351">
        <v>10.28</v>
      </c>
      <c r="AN39" s="67">
        <v>0.33</v>
      </c>
      <c r="AO39" s="25"/>
      <c r="AQ39" s="402" t="str">
        <f t="shared" si="1"/>
        <v>-</v>
      </c>
    </row>
    <row r="40" spans="1:43" ht="15.6" customHeight="1" x14ac:dyDescent="0.2">
      <c r="A40" s="401"/>
      <c r="B40" s="29" t="s">
        <v>7</v>
      </c>
      <c r="C40" s="360">
        <v>9.5500000000000007</v>
      </c>
      <c r="D40" s="359"/>
      <c r="E40" s="359"/>
      <c r="F40" s="359"/>
      <c r="G40" s="359"/>
      <c r="H40" s="358" t="s">
        <v>50</v>
      </c>
      <c r="I40" s="357"/>
      <c r="J40" s="356" t="s">
        <v>50</v>
      </c>
      <c r="K40" s="242"/>
      <c r="L40" s="241"/>
      <c r="M40" s="240">
        <v>10.07</v>
      </c>
      <c r="N40" s="241"/>
      <c r="O40" s="242"/>
      <c r="P40" s="240" t="s">
        <v>50</v>
      </c>
      <c r="Q40" s="241"/>
      <c r="R40" s="241"/>
      <c r="S40" s="242"/>
      <c r="T40" s="240">
        <v>10.130000000000001</v>
      </c>
      <c r="U40" s="313"/>
      <c r="V40" s="355"/>
      <c r="W40" s="241"/>
      <c r="X40" s="242"/>
      <c r="Y40" s="241"/>
      <c r="Z40" s="241"/>
      <c r="AA40" s="246"/>
      <c r="AB40" s="354" t="s">
        <v>50</v>
      </c>
      <c r="AC40" s="244"/>
      <c r="AD40" s="244"/>
      <c r="AE40" s="353"/>
      <c r="AF40" s="352"/>
      <c r="AG40" s="351">
        <v>10.19</v>
      </c>
      <c r="AH40" s="241"/>
      <c r="AI40" s="350"/>
      <c r="AJ40" s="240">
        <v>10.210000000000001</v>
      </c>
      <c r="AK40" s="241"/>
      <c r="AL40" s="241"/>
      <c r="AM40" s="349"/>
      <c r="AN40" s="66"/>
      <c r="AO40" s="27"/>
      <c r="AQ40" s="402" t="str">
        <f t="shared" si="1"/>
        <v>-</v>
      </c>
    </row>
    <row r="41" spans="1:43" ht="15.6" customHeight="1" thickBot="1" x14ac:dyDescent="0.25">
      <c r="A41" s="62">
        <v>198</v>
      </c>
      <c r="B41" s="35" t="s">
        <v>9</v>
      </c>
      <c r="C41" s="235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3"/>
      <c r="AN41" s="68"/>
      <c r="AO41" s="28"/>
      <c r="AQ41" s="402" t="str">
        <f t="shared" si="1"/>
        <v>-</v>
      </c>
    </row>
    <row r="42" spans="1:43" ht="15.6" customHeight="1" x14ac:dyDescent="0.2">
      <c r="A42" s="60"/>
      <c r="B42" s="30" t="s">
        <v>3</v>
      </c>
      <c r="C42" s="379"/>
      <c r="D42" s="108" t="s">
        <v>50</v>
      </c>
      <c r="E42" s="108" t="s">
        <v>50</v>
      </c>
      <c r="F42" s="108" t="s">
        <v>50</v>
      </c>
      <c r="G42" s="108" t="s">
        <v>50</v>
      </c>
      <c r="H42" s="175"/>
      <c r="I42" s="176" t="s">
        <v>50</v>
      </c>
      <c r="J42" s="378"/>
      <c r="K42" s="47">
        <v>0</v>
      </c>
      <c r="L42" s="46">
        <v>0</v>
      </c>
      <c r="M42" s="46">
        <v>1</v>
      </c>
      <c r="N42" s="46">
        <v>1</v>
      </c>
      <c r="O42" s="47" t="s">
        <v>50</v>
      </c>
      <c r="P42" s="46" t="s">
        <v>50</v>
      </c>
      <c r="Q42" s="46" t="s">
        <v>50</v>
      </c>
      <c r="R42" s="46" t="s">
        <v>50</v>
      </c>
      <c r="S42" s="47">
        <v>1</v>
      </c>
      <c r="T42" s="46">
        <v>3</v>
      </c>
      <c r="U42" s="277">
        <v>4</v>
      </c>
      <c r="V42" s="45">
        <v>1</v>
      </c>
      <c r="W42" s="46">
        <v>0</v>
      </c>
      <c r="X42" s="47" t="s">
        <v>50</v>
      </c>
      <c r="Y42" s="46" t="s">
        <v>50</v>
      </c>
      <c r="Z42" s="46" t="s">
        <v>50</v>
      </c>
      <c r="AA42" s="282" t="s">
        <v>50</v>
      </c>
      <c r="AB42" s="377" t="s">
        <v>50</v>
      </c>
      <c r="AC42" s="281" t="s">
        <v>50</v>
      </c>
      <c r="AD42" s="281" t="s">
        <v>50</v>
      </c>
      <c r="AE42" s="377" t="s">
        <v>50</v>
      </c>
      <c r="AF42" s="376" t="s">
        <v>50</v>
      </c>
      <c r="AG42" s="374">
        <v>0</v>
      </c>
      <c r="AH42" s="46">
        <v>0</v>
      </c>
      <c r="AI42" s="375">
        <v>1</v>
      </c>
      <c r="AJ42" s="46" t="s">
        <v>50</v>
      </c>
      <c r="AK42" s="46" t="s">
        <v>50</v>
      </c>
      <c r="AL42" s="46" t="s">
        <v>50</v>
      </c>
      <c r="AM42" s="374" t="s">
        <v>50</v>
      </c>
      <c r="AN42" s="64" t="s">
        <v>8</v>
      </c>
      <c r="AO42" s="24"/>
      <c r="AQ42" s="402" t="str">
        <f t="shared" si="1"/>
        <v>-</v>
      </c>
    </row>
    <row r="43" spans="1:43" ht="15.6" customHeight="1" x14ac:dyDescent="0.2">
      <c r="A43" s="61">
        <v>11.05</v>
      </c>
      <c r="B43" s="31" t="s">
        <v>4</v>
      </c>
      <c r="C43" s="104" t="s">
        <v>50</v>
      </c>
      <c r="D43" s="106" t="s">
        <v>50</v>
      </c>
      <c r="E43" s="106" t="s">
        <v>50</v>
      </c>
      <c r="F43" s="106" t="s">
        <v>50</v>
      </c>
      <c r="G43" s="106" t="s">
        <v>50</v>
      </c>
      <c r="H43" s="267" t="s">
        <v>50</v>
      </c>
      <c r="I43" s="237" t="s">
        <v>50</v>
      </c>
      <c r="J43" s="181">
        <v>9</v>
      </c>
      <c r="K43" s="48">
        <v>0</v>
      </c>
      <c r="L43" s="50">
        <v>0</v>
      </c>
      <c r="M43" s="50">
        <v>2</v>
      </c>
      <c r="N43" s="50">
        <v>0</v>
      </c>
      <c r="O43" s="48" t="s">
        <v>50</v>
      </c>
      <c r="P43" s="50" t="s">
        <v>50</v>
      </c>
      <c r="Q43" s="50" t="s">
        <v>50</v>
      </c>
      <c r="R43" s="50" t="s">
        <v>50</v>
      </c>
      <c r="S43" s="48">
        <v>0</v>
      </c>
      <c r="T43" s="50">
        <v>0</v>
      </c>
      <c r="U43" s="268">
        <v>0</v>
      </c>
      <c r="V43" s="49">
        <v>1</v>
      </c>
      <c r="W43" s="50">
        <v>0</v>
      </c>
      <c r="X43" s="48" t="s">
        <v>50</v>
      </c>
      <c r="Y43" s="50" t="s">
        <v>50</v>
      </c>
      <c r="Z43" s="50" t="s">
        <v>50</v>
      </c>
      <c r="AA43" s="273" t="s">
        <v>50</v>
      </c>
      <c r="AB43" s="373" t="s">
        <v>50</v>
      </c>
      <c r="AC43" s="272" t="s">
        <v>50</v>
      </c>
      <c r="AD43" s="272" t="s">
        <v>50</v>
      </c>
      <c r="AE43" s="372"/>
      <c r="AF43" s="371"/>
      <c r="AG43" s="370">
        <v>0</v>
      </c>
      <c r="AH43" s="50">
        <v>0</v>
      </c>
      <c r="AI43" s="369"/>
      <c r="AJ43" s="50" t="s">
        <v>50</v>
      </c>
      <c r="AK43" s="50" t="s">
        <v>50</v>
      </c>
      <c r="AL43" s="50" t="s">
        <v>50</v>
      </c>
      <c r="AM43" s="368"/>
      <c r="AN43" s="65">
        <f>SUM(C43:AM43)</f>
        <v>12</v>
      </c>
      <c r="AO43" s="25"/>
      <c r="AQ43" s="402" t="str">
        <f t="shared" si="1"/>
        <v>-</v>
      </c>
    </row>
    <row r="44" spans="1:43" ht="15.6" customHeight="1" x14ac:dyDescent="0.2">
      <c r="A44" s="400" t="s">
        <v>103</v>
      </c>
      <c r="B44" s="29" t="s">
        <v>5</v>
      </c>
      <c r="C44" s="141" t="s">
        <v>50</v>
      </c>
      <c r="D44" s="121" t="s">
        <v>50</v>
      </c>
      <c r="E44" s="121" t="s">
        <v>50</v>
      </c>
      <c r="F44" s="121" t="s">
        <v>50</v>
      </c>
      <c r="G44" s="133" t="s">
        <v>50</v>
      </c>
      <c r="H44" s="138" t="s">
        <v>50</v>
      </c>
      <c r="I44" s="259" t="s">
        <v>50</v>
      </c>
      <c r="J44" s="136">
        <f>J43</f>
        <v>9</v>
      </c>
      <c r="K44" s="260">
        <f>J44-K42+K43</f>
        <v>9</v>
      </c>
      <c r="L44" s="262">
        <f>K44-L42+L43</f>
        <v>9</v>
      </c>
      <c r="M44" s="262">
        <f>L44-M42+M43</f>
        <v>10</v>
      </c>
      <c r="N44" s="261">
        <f>M44-N42+N43</f>
        <v>9</v>
      </c>
      <c r="O44" s="260" t="s">
        <v>50</v>
      </c>
      <c r="P44" s="262" t="s">
        <v>50</v>
      </c>
      <c r="Q44" s="262" t="s">
        <v>50</v>
      </c>
      <c r="R44" s="261" t="s">
        <v>50</v>
      </c>
      <c r="S44" s="260">
        <f>N44-S42+S43</f>
        <v>8</v>
      </c>
      <c r="T44" s="261">
        <f>S44-T42+T43</f>
        <v>5</v>
      </c>
      <c r="U44" s="260">
        <f>T44-U42+U43</f>
        <v>1</v>
      </c>
      <c r="V44" s="262">
        <f>U44-V42+V43</f>
        <v>1</v>
      </c>
      <c r="W44" s="261">
        <f>V44-W42+W43</f>
        <v>1</v>
      </c>
      <c r="X44" s="260" t="s">
        <v>50</v>
      </c>
      <c r="Y44" s="262" t="s">
        <v>50</v>
      </c>
      <c r="Z44" s="261" t="s">
        <v>50</v>
      </c>
      <c r="AA44" s="263" t="s">
        <v>50</v>
      </c>
      <c r="AB44" s="264" t="s">
        <v>50</v>
      </c>
      <c r="AC44" s="263" t="s">
        <v>50</v>
      </c>
      <c r="AD44" s="265" t="s">
        <v>50</v>
      </c>
      <c r="AE44" s="264" t="s">
        <v>50</v>
      </c>
      <c r="AF44" s="165" t="s">
        <v>50</v>
      </c>
      <c r="AG44" s="260">
        <f>W44-AG42+AG43</f>
        <v>1</v>
      </c>
      <c r="AH44" s="367">
        <f>AG44-AH42+AH43</f>
        <v>1</v>
      </c>
      <c r="AI44" s="366">
        <f>AH44-AI42+AI43</f>
        <v>0</v>
      </c>
      <c r="AJ44" s="260" t="s">
        <v>50</v>
      </c>
      <c r="AK44" s="262" t="s">
        <v>50</v>
      </c>
      <c r="AL44" s="262" t="s">
        <v>50</v>
      </c>
      <c r="AM44" s="262" t="s">
        <v>50</v>
      </c>
      <c r="AN44" s="66"/>
      <c r="AO44" s="26">
        <f>MAX(C44:AM44)</f>
        <v>10</v>
      </c>
      <c r="AQ44" s="402">
        <f t="shared" si="1"/>
        <v>1</v>
      </c>
    </row>
    <row r="45" spans="1:43" ht="15.6" customHeight="1" x14ac:dyDescent="0.2">
      <c r="A45" s="401"/>
      <c r="B45" s="29" t="s">
        <v>6</v>
      </c>
      <c r="C45" s="365"/>
      <c r="D45" s="359"/>
      <c r="E45" s="359"/>
      <c r="F45" s="359"/>
      <c r="G45" s="359"/>
      <c r="H45" s="364"/>
      <c r="I45" s="357"/>
      <c r="J45" s="363"/>
      <c r="K45" s="242"/>
      <c r="L45" s="241"/>
      <c r="M45" s="240">
        <v>11.1</v>
      </c>
      <c r="N45" s="241"/>
      <c r="O45" s="242"/>
      <c r="P45" s="240" t="s">
        <v>50</v>
      </c>
      <c r="Q45" s="241"/>
      <c r="R45" s="241"/>
      <c r="S45" s="242"/>
      <c r="T45" s="240">
        <v>11.17</v>
      </c>
      <c r="U45" s="313"/>
      <c r="V45" s="355"/>
      <c r="W45" s="241"/>
      <c r="X45" s="242"/>
      <c r="Y45" s="241"/>
      <c r="Z45" s="241"/>
      <c r="AA45" s="246"/>
      <c r="AB45" s="354" t="s">
        <v>50</v>
      </c>
      <c r="AC45" s="244"/>
      <c r="AD45" s="244"/>
      <c r="AE45" s="354" t="s">
        <v>50</v>
      </c>
      <c r="AF45" s="362" t="s">
        <v>50</v>
      </c>
      <c r="AG45" s="351">
        <v>11.24</v>
      </c>
      <c r="AH45" s="241"/>
      <c r="AI45" s="361">
        <v>11.26</v>
      </c>
      <c r="AJ45" s="240" t="s">
        <v>50</v>
      </c>
      <c r="AK45" s="241"/>
      <c r="AL45" s="241"/>
      <c r="AM45" s="351" t="s">
        <v>50</v>
      </c>
      <c r="AN45" s="67">
        <v>0.2</v>
      </c>
      <c r="AO45" s="25"/>
      <c r="AQ45" s="402" t="str">
        <f t="shared" si="1"/>
        <v>-</v>
      </c>
    </row>
    <row r="46" spans="1:43" ht="15.6" customHeight="1" x14ac:dyDescent="0.2">
      <c r="A46" s="401"/>
      <c r="B46" s="29" t="s">
        <v>7</v>
      </c>
      <c r="C46" s="360" t="s">
        <v>50</v>
      </c>
      <c r="D46" s="359"/>
      <c r="E46" s="359"/>
      <c r="F46" s="359"/>
      <c r="G46" s="359"/>
      <c r="H46" s="358" t="s">
        <v>50</v>
      </c>
      <c r="I46" s="357"/>
      <c r="J46" s="356">
        <v>11.06</v>
      </c>
      <c r="K46" s="242"/>
      <c r="L46" s="241"/>
      <c r="M46" s="240">
        <v>11.12</v>
      </c>
      <c r="N46" s="241"/>
      <c r="O46" s="242"/>
      <c r="P46" s="240" t="s">
        <v>50</v>
      </c>
      <c r="Q46" s="241"/>
      <c r="R46" s="241"/>
      <c r="S46" s="242"/>
      <c r="T46" s="240">
        <v>11.17</v>
      </c>
      <c r="U46" s="313"/>
      <c r="V46" s="355"/>
      <c r="W46" s="241"/>
      <c r="X46" s="242"/>
      <c r="Y46" s="241"/>
      <c r="Z46" s="241"/>
      <c r="AA46" s="246"/>
      <c r="AB46" s="354" t="s">
        <v>50</v>
      </c>
      <c r="AC46" s="244"/>
      <c r="AD46" s="244"/>
      <c r="AE46" s="353"/>
      <c r="AF46" s="352"/>
      <c r="AG46" s="351">
        <v>11.24</v>
      </c>
      <c r="AH46" s="241"/>
      <c r="AI46" s="350"/>
      <c r="AJ46" s="240" t="s">
        <v>50</v>
      </c>
      <c r="AK46" s="241"/>
      <c r="AL46" s="241"/>
      <c r="AM46" s="349"/>
      <c r="AN46" s="66"/>
      <c r="AO46" s="27"/>
      <c r="AQ46" s="402" t="str">
        <f t="shared" si="1"/>
        <v>-</v>
      </c>
    </row>
    <row r="47" spans="1:43" ht="15.6" customHeight="1" thickBot="1" x14ac:dyDescent="0.25">
      <c r="A47" s="62">
        <v>198</v>
      </c>
      <c r="B47" s="35" t="s">
        <v>9</v>
      </c>
      <c r="C47" s="235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3"/>
      <c r="AN47" s="68"/>
      <c r="AO47" s="28"/>
      <c r="AQ47" s="402" t="str">
        <f t="shared" si="1"/>
        <v>-</v>
      </c>
    </row>
    <row r="48" spans="1:43" ht="15.6" customHeight="1" x14ac:dyDescent="0.2">
      <c r="A48" s="60"/>
      <c r="B48" s="30" t="s">
        <v>3</v>
      </c>
      <c r="C48" s="379"/>
      <c r="D48" s="108" t="s">
        <v>50</v>
      </c>
      <c r="E48" s="108" t="s">
        <v>50</v>
      </c>
      <c r="F48" s="108" t="s">
        <v>50</v>
      </c>
      <c r="G48" s="108" t="s">
        <v>50</v>
      </c>
      <c r="H48" s="175"/>
      <c r="I48" s="176">
        <v>0</v>
      </c>
      <c r="J48" s="378"/>
      <c r="K48" s="47">
        <v>0</v>
      </c>
      <c r="L48" s="46">
        <v>0</v>
      </c>
      <c r="M48" s="46">
        <v>0</v>
      </c>
      <c r="N48" s="46">
        <v>4</v>
      </c>
      <c r="O48" s="47">
        <v>0</v>
      </c>
      <c r="P48" s="46">
        <v>0</v>
      </c>
      <c r="Q48" s="46">
        <v>4</v>
      </c>
      <c r="R48" s="46">
        <v>8</v>
      </c>
      <c r="S48" s="47" t="s">
        <v>50</v>
      </c>
      <c r="T48" s="46" t="s">
        <v>50</v>
      </c>
      <c r="U48" s="277" t="s">
        <v>50</v>
      </c>
      <c r="V48" s="45" t="s">
        <v>50</v>
      </c>
      <c r="W48" s="46" t="s">
        <v>50</v>
      </c>
      <c r="X48" s="47">
        <v>0</v>
      </c>
      <c r="Y48" s="46">
        <v>0</v>
      </c>
      <c r="Z48" s="46">
        <v>2</v>
      </c>
      <c r="AA48" s="282">
        <v>2</v>
      </c>
      <c r="AB48" s="377">
        <v>1</v>
      </c>
      <c r="AC48" s="281">
        <v>0</v>
      </c>
      <c r="AD48" s="281">
        <v>0</v>
      </c>
      <c r="AE48" s="377">
        <v>4</v>
      </c>
      <c r="AF48" s="376" t="s">
        <v>50</v>
      </c>
      <c r="AG48" s="374" t="s">
        <v>50</v>
      </c>
      <c r="AH48" s="46" t="s">
        <v>50</v>
      </c>
      <c r="AI48" s="375" t="s">
        <v>50</v>
      </c>
      <c r="AJ48" s="46" t="s">
        <v>50</v>
      </c>
      <c r="AK48" s="46" t="s">
        <v>50</v>
      </c>
      <c r="AL48" s="46" t="s">
        <v>50</v>
      </c>
      <c r="AM48" s="374" t="s">
        <v>50</v>
      </c>
      <c r="AN48" s="64" t="s">
        <v>8</v>
      </c>
      <c r="AO48" s="24"/>
      <c r="AQ48" s="402" t="str">
        <f t="shared" si="1"/>
        <v>-</v>
      </c>
    </row>
    <row r="49" spans="1:43" ht="15.6" customHeight="1" x14ac:dyDescent="0.2">
      <c r="A49" s="61">
        <v>12.08</v>
      </c>
      <c r="B49" s="31" t="s">
        <v>4</v>
      </c>
      <c r="C49" s="104" t="s">
        <v>50</v>
      </c>
      <c r="D49" s="106" t="s">
        <v>50</v>
      </c>
      <c r="E49" s="106" t="s">
        <v>50</v>
      </c>
      <c r="F49" s="106" t="s">
        <v>50</v>
      </c>
      <c r="G49" s="106" t="s">
        <v>50</v>
      </c>
      <c r="H49" s="267">
        <v>2</v>
      </c>
      <c r="I49" s="237">
        <v>1</v>
      </c>
      <c r="J49" s="181" t="s">
        <v>50</v>
      </c>
      <c r="K49" s="48">
        <v>5</v>
      </c>
      <c r="L49" s="50">
        <v>2</v>
      </c>
      <c r="M49" s="50">
        <v>6</v>
      </c>
      <c r="N49" s="50">
        <v>2</v>
      </c>
      <c r="O49" s="48">
        <v>0</v>
      </c>
      <c r="P49" s="50">
        <v>0</v>
      </c>
      <c r="Q49" s="50">
        <v>0</v>
      </c>
      <c r="R49" s="50">
        <v>0</v>
      </c>
      <c r="S49" s="48" t="s">
        <v>50</v>
      </c>
      <c r="T49" s="50" t="s">
        <v>50</v>
      </c>
      <c r="U49" s="268" t="s">
        <v>50</v>
      </c>
      <c r="V49" s="49" t="s">
        <v>50</v>
      </c>
      <c r="W49" s="50" t="s">
        <v>50</v>
      </c>
      <c r="X49" s="48">
        <v>0</v>
      </c>
      <c r="Y49" s="50">
        <v>2</v>
      </c>
      <c r="Z49" s="50">
        <v>3</v>
      </c>
      <c r="AA49" s="273">
        <v>1</v>
      </c>
      <c r="AB49" s="373">
        <v>1</v>
      </c>
      <c r="AC49" s="272">
        <v>0</v>
      </c>
      <c r="AD49" s="272">
        <v>0</v>
      </c>
      <c r="AE49" s="372"/>
      <c r="AF49" s="371"/>
      <c r="AG49" s="370" t="s">
        <v>50</v>
      </c>
      <c r="AH49" s="50" t="s">
        <v>50</v>
      </c>
      <c r="AI49" s="369"/>
      <c r="AJ49" s="50" t="s">
        <v>50</v>
      </c>
      <c r="AK49" s="50" t="s">
        <v>50</v>
      </c>
      <c r="AL49" s="50" t="s">
        <v>50</v>
      </c>
      <c r="AM49" s="368"/>
      <c r="AN49" s="65">
        <f>SUM(C49:AM49)</f>
        <v>25</v>
      </c>
      <c r="AO49" s="25"/>
      <c r="AQ49" s="402" t="str">
        <f t="shared" si="1"/>
        <v>-</v>
      </c>
    </row>
    <row r="50" spans="1:43" ht="15.6" customHeight="1" x14ac:dyDescent="0.2">
      <c r="A50" s="400" t="s">
        <v>99</v>
      </c>
      <c r="B50" s="29" t="s">
        <v>5</v>
      </c>
      <c r="C50" s="141" t="s">
        <v>50</v>
      </c>
      <c r="D50" s="121" t="s">
        <v>50</v>
      </c>
      <c r="E50" s="121" t="s">
        <v>50</v>
      </c>
      <c r="F50" s="121" t="s">
        <v>50</v>
      </c>
      <c r="G50" s="133" t="s">
        <v>50</v>
      </c>
      <c r="H50" s="138">
        <f>H49</f>
        <v>2</v>
      </c>
      <c r="I50" s="259">
        <f>H50-I48+I49</f>
        <v>3</v>
      </c>
      <c r="J50" s="136" t="s">
        <v>50</v>
      </c>
      <c r="K50" s="260">
        <f>I50-K48+K49</f>
        <v>8</v>
      </c>
      <c r="L50" s="262">
        <f t="shared" ref="L50:R50" si="4">K50-L48+L49</f>
        <v>10</v>
      </c>
      <c r="M50" s="262">
        <f t="shared" si="4"/>
        <v>16</v>
      </c>
      <c r="N50" s="261">
        <f t="shared" si="4"/>
        <v>14</v>
      </c>
      <c r="O50" s="260">
        <f t="shared" si="4"/>
        <v>14</v>
      </c>
      <c r="P50" s="262">
        <f t="shared" si="4"/>
        <v>14</v>
      </c>
      <c r="Q50" s="262">
        <f t="shared" si="4"/>
        <v>10</v>
      </c>
      <c r="R50" s="261">
        <f t="shared" si="4"/>
        <v>2</v>
      </c>
      <c r="S50" s="260" t="s">
        <v>50</v>
      </c>
      <c r="T50" s="261" t="s">
        <v>50</v>
      </c>
      <c r="U50" s="260" t="s">
        <v>50</v>
      </c>
      <c r="V50" s="262" t="s">
        <v>50</v>
      </c>
      <c r="W50" s="261" t="s">
        <v>50</v>
      </c>
      <c r="X50" s="260">
        <f>R50-X48+X49</f>
        <v>2</v>
      </c>
      <c r="Y50" s="262">
        <f t="shared" ref="Y50:AE50" si="5">X50-Y48+Y49</f>
        <v>4</v>
      </c>
      <c r="Z50" s="261">
        <f t="shared" si="5"/>
        <v>5</v>
      </c>
      <c r="AA50" s="263">
        <f t="shared" si="5"/>
        <v>4</v>
      </c>
      <c r="AB50" s="264">
        <f t="shared" si="5"/>
        <v>4</v>
      </c>
      <c r="AC50" s="263">
        <f t="shared" si="5"/>
        <v>4</v>
      </c>
      <c r="AD50" s="265">
        <f t="shared" si="5"/>
        <v>4</v>
      </c>
      <c r="AE50" s="264">
        <f t="shared" si="5"/>
        <v>0</v>
      </c>
      <c r="AF50" s="165" t="s">
        <v>50</v>
      </c>
      <c r="AG50" s="260" t="s">
        <v>50</v>
      </c>
      <c r="AH50" s="367" t="s">
        <v>50</v>
      </c>
      <c r="AI50" s="366" t="s">
        <v>50</v>
      </c>
      <c r="AJ50" s="260" t="s">
        <v>50</v>
      </c>
      <c r="AK50" s="262" t="s">
        <v>50</v>
      </c>
      <c r="AL50" s="262" t="s">
        <v>50</v>
      </c>
      <c r="AM50" s="262" t="s">
        <v>50</v>
      </c>
      <c r="AN50" s="66"/>
      <c r="AO50" s="26">
        <f>MAX(C50:AM50)</f>
        <v>16</v>
      </c>
      <c r="AQ50" s="402">
        <f t="shared" si="1"/>
        <v>8</v>
      </c>
    </row>
    <row r="51" spans="1:43" ht="15.6" customHeight="1" x14ac:dyDescent="0.2">
      <c r="A51" s="401"/>
      <c r="B51" s="29" t="s">
        <v>6</v>
      </c>
      <c r="C51" s="365"/>
      <c r="D51" s="359"/>
      <c r="E51" s="359"/>
      <c r="F51" s="359"/>
      <c r="G51" s="359"/>
      <c r="H51" s="364"/>
      <c r="I51" s="357"/>
      <c r="J51" s="363"/>
      <c r="K51" s="242"/>
      <c r="L51" s="241"/>
      <c r="M51" s="240">
        <v>12.17</v>
      </c>
      <c r="N51" s="241"/>
      <c r="O51" s="242"/>
      <c r="P51" s="240">
        <v>12.24</v>
      </c>
      <c r="Q51" s="241"/>
      <c r="R51" s="241"/>
      <c r="S51" s="242"/>
      <c r="T51" s="240" t="s">
        <v>50</v>
      </c>
      <c r="U51" s="313"/>
      <c r="V51" s="355"/>
      <c r="W51" s="241"/>
      <c r="X51" s="242"/>
      <c r="Y51" s="241"/>
      <c r="Z51" s="241"/>
      <c r="AA51" s="246"/>
      <c r="AB51" s="354">
        <v>12.35</v>
      </c>
      <c r="AC51" s="244"/>
      <c r="AD51" s="244"/>
      <c r="AE51" s="354">
        <v>12.37</v>
      </c>
      <c r="AF51" s="362" t="s">
        <v>50</v>
      </c>
      <c r="AG51" s="351" t="s">
        <v>50</v>
      </c>
      <c r="AH51" s="241"/>
      <c r="AI51" s="361" t="s">
        <v>50</v>
      </c>
      <c r="AJ51" s="240" t="s">
        <v>50</v>
      </c>
      <c r="AK51" s="241"/>
      <c r="AL51" s="241"/>
      <c r="AM51" s="351" t="s">
        <v>50</v>
      </c>
      <c r="AN51" s="67">
        <v>0.28999999999999998</v>
      </c>
      <c r="AO51" s="25"/>
      <c r="AQ51" s="402" t="str">
        <f t="shared" si="1"/>
        <v>-</v>
      </c>
    </row>
    <row r="52" spans="1:43" ht="15.6" customHeight="1" x14ac:dyDescent="0.2">
      <c r="A52" s="401"/>
      <c r="B52" s="29" t="s">
        <v>7</v>
      </c>
      <c r="C52" s="360" t="s">
        <v>50</v>
      </c>
      <c r="D52" s="359"/>
      <c r="E52" s="359"/>
      <c r="F52" s="359"/>
      <c r="G52" s="359"/>
      <c r="H52" s="358">
        <v>12.08</v>
      </c>
      <c r="I52" s="357"/>
      <c r="J52" s="356" t="s">
        <v>50</v>
      </c>
      <c r="K52" s="242"/>
      <c r="L52" s="241"/>
      <c r="M52" s="240">
        <v>12.2</v>
      </c>
      <c r="N52" s="241"/>
      <c r="O52" s="242"/>
      <c r="P52" s="240">
        <v>12.25</v>
      </c>
      <c r="Q52" s="241"/>
      <c r="R52" s="241"/>
      <c r="S52" s="242"/>
      <c r="T52" s="240" t="s">
        <v>50</v>
      </c>
      <c r="U52" s="313"/>
      <c r="V52" s="355"/>
      <c r="W52" s="241"/>
      <c r="X52" s="242"/>
      <c r="Y52" s="241"/>
      <c r="Z52" s="241"/>
      <c r="AA52" s="246"/>
      <c r="AB52" s="354">
        <v>12.35</v>
      </c>
      <c r="AC52" s="244"/>
      <c r="AD52" s="244"/>
      <c r="AE52" s="353"/>
      <c r="AF52" s="352"/>
      <c r="AG52" s="351" t="s">
        <v>50</v>
      </c>
      <c r="AH52" s="241"/>
      <c r="AI52" s="350"/>
      <c r="AJ52" s="240" t="s">
        <v>50</v>
      </c>
      <c r="AK52" s="241"/>
      <c r="AL52" s="241"/>
      <c r="AM52" s="349"/>
      <c r="AN52" s="66"/>
      <c r="AO52" s="27"/>
      <c r="AQ52" s="402" t="str">
        <f t="shared" si="1"/>
        <v>-</v>
      </c>
    </row>
    <row r="53" spans="1:43" ht="15.6" customHeight="1" thickBot="1" x14ac:dyDescent="0.25">
      <c r="A53" s="62">
        <v>198</v>
      </c>
      <c r="B53" s="35" t="s">
        <v>9</v>
      </c>
      <c r="C53" s="235"/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3"/>
      <c r="AN53" s="68"/>
      <c r="AO53" s="28"/>
      <c r="AQ53" s="402" t="str">
        <f t="shared" si="1"/>
        <v>-</v>
      </c>
    </row>
    <row r="54" spans="1:43" ht="15.6" customHeight="1" x14ac:dyDescent="0.2">
      <c r="A54" s="60"/>
      <c r="B54" s="30" t="s">
        <v>3</v>
      </c>
      <c r="C54" s="379"/>
      <c r="D54" s="108" t="s">
        <v>50</v>
      </c>
      <c r="E54" s="108" t="s">
        <v>50</v>
      </c>
      <c r="F54" s="108" t="s">
        <v>50</v>
      </c>
      <c r="G54" s="108" t="s">
        <v>50</v>
      </c>
      <c r="H54" s="175"/>
      <c r="I54" s="176" t="s">
        <v>50</v>
      </c>
      <c r="J54" s="378"/>
      <c r="K54" s="47">
        <v>0</v>
      </c>
      <c r="L54" s="46">
        <v>0</v>
      </c>
      <c r="M54" s="46">
        <v>1</v>
      </c>
      <c r="N54" s="46">
        <v>4</v>
      </c>
      <c r="O54" s="47" t="s">
        <v>50</v>
      </c>
      <c r="P54" s="46" t="s">
        <v>50</v>
      </c>
      <c r="Q54" s="46" t="s">
        <v>50</v>
      </c>
      <c r="R54" s="46" t="s">
        <v>50</v>
      </c>
      <c r="S54" s="47">
        <v>2</v>
      </c>
      <c r="T54" s="46">
        <v>4</v>
      </c>
      <c r="U54" s="277">
        <v>0</v>
      </c>
      <c r="V54" s="45">
        <v>1</v>
      </c>
      <c r="W54" s="46">
        <v>0</v>
      </c>
      <c r="X54" s="47" t="s">
        <v>50</v>
      </c>
      <c r="Y54" s="46" t="s">
        <v>50</v>
      </c>
      <c r="Z54" s="46" t="s">
        <v>50</v>
      </c>
      <c r="AA54" s="282" t="s">
        <v>50</v>
      </c>
      <c r="AB54" s="377" t="s">
        <v>50</v>
      </c>
      <c r="AC54" s="281" t="s">
        <v>50</v>
      </c>
      <c r="AD54" s="281" t="s">
        <v>50</v>
      </c>
      <c r="AE54" s="377" t="s">
        <v>50</v>
      </c>
      <c r="AF54" s="376" t="s">
        <v>50</v>
      </c>
      <c r="AG54" s="374">
        <v>1</v>
      </c>
      <c r="AH54" s="46" t="s">
        <v>50</v>
      </c>
      <c r="AI54" s="375" t="s">
        <v>50</v>
      </c>
      <c r="AJ54" s="46" t="s">
        <v>50</v>
      </c>
      <c r="AK54" s="46" t="s">
        <v>50</v>
      </c>
      <c r="AL54" s="46" t="s">
        <v>50</v>
      </c>
      <c r="AM54" s="374" t="s">
        <v>50</v>
      </c>
      <c r="AN54" s="64" t="s">
        <v>8</v>
      </c>
      <c r="AO54" s="24"/>
      <c r="AQ54" s="402" t="str">
        <f t="shared" si="1"/>
        <v>-</v>
      </c>
    </row>
    <row r="55" spans="1:43" ht="15.6" customHeight="1" x14ac:dyDescent="0.2">
      <c r="A55" s="61">
        <v>13.14</v>
      </c>
      <c r="B55" s="31" t="s">
        <v>4</v>
      </c>
      <c r="C55" s="104" t="s">
        <v>50</v>
      </c>
      <c r="D55" s="106" t="s">
        <v>50</v>
      </c>
      <c r="E55" s="106" t="s">
        <v>50</v>
      </c>
      <c r="F55" s="106" t="s">
        <v>50</v>
      </c>
      <c r="G55" s="106" t="s">
        <v>50</v>
      </c>
      <c r="H55" s="267" t="s">
        <v>50</v>
      </c>
      <c r="I55" s="237" t="s">
        <v>50</v>
      </c>
      <c r="J55" s="181">
        <v>7</v>
      </c>
      <c r="K55" s="48">
        <v>0</v>
      </c>
      <c r="L55" s="50">
        <v>4</v>
      </c>
      <c r="M55" s="50">
        <v>1</v>
      </c>
      <c r="N55" s="50">
        <v>1</v>
      </c>
      <c r="O55" s="48" t="s">
        <v>50</v>
      </c>
      <c r="P55" s="50" t="s">
        <v>50</v>
      </c>
      <c r="Q55" s="50" t="s">
        <v>50</v>
      </c>
      <c r="R55" s="50" t="s">
        <v>50</v>
      </c>
      <c r="S55" s="48">
        <v>0</v>
      </c>
      <c r="T55" s="50">
        <v>0</v>
      </c>
      <c r="U55" s="268">
        <v>0</v>
      </c>
      <c r="V55" s="49">
        <v>0</v>
      </c>
      <c r="W55" s="50">
        <v>0</v>
      </c>
      <c r="X55" s="48" t="s">
        <v>50</v>
      </c>
      <c r="Y55" s="50" t="s">
        <v>50</v>
      </c>
      <c r="Z55" s="50" t="s">
        <v>50</v>
      </c>
      <c r="AA55" s="273" t="s">
        <v>50</v>
      </c>
      <c r="AB55" s="373" t="s">
        <v>50</v>
      </c>
      <c r="AC55" s="272" t="s">
        <v>50</v>
      </c>
      <c r="AD55" s="272" t="s">
        <v>50</v>
      </c>
      <c r="AE55" s="372"/>
      <c r="AF55" s="371"/>
      <c r="AG55" s="370" t="s">
        <v>50</v>
      </c>
      <c r="AH55" s="50" t="s">
        <v>50</v>
      </c>
      <c r="AI55" s="369"/>
      <c r="AJ55" s="50" t="s">
        <v>50</v>
      </c>
      <c r="AK55" s="50" t="s">
        <v>50</v>
      </c>
      <c r="AL55" s="50" t="s">
        <v>50</v>
      </c>
      <c r="AM55" s="368"/>
      <c r="AN55" s="65">
        <f>SUM(C55:AM55)</f>
        <v>13</v>
      </c>
      <c r="AO55" s="25"/>
      <c r="AQ55" s="402" t="str">
        <f t="shared" si="1"/>
        <v>-</v>
      </c>
    </row>
    <row r="56" spans="1:43" ht="15.6" customHeight="1" x14ac:dyDescent="0.2">
      <c r="A56" s="400" t="s">
        <v>53</v>
      </c>
      <c r="B56" s="29" t="s">
        <v>5</v>
      </c>
      <c r="C56" s="141" t="s">
        <v>50</v>
      </c>
      <c r="D56" s="121" t="s">
        <v>50</v>
      </c>
      <c r="E56" s="121" t="s">
        <v>50</v>
      </c>
      <c r="F56" s="121" t="s">
        <v>50</v>
      </c>
      <c r="G56" s="133" t="s">
        <v>50</v>
      </c>
      <c r="H56" s="138" t="s">
        <v>50</v>
      </c>
      <c r="I56" s="259" t="s">
        <v>50</v>
      </c>
      <c r="J56" s="136">
        <f>J55</f>
        <v>7</v>
      </c>
      <c r="K56" s="260">
        <f>J56-K54+K55</f>
        <v>7</v>
      </c>
      <c r="L56" s="262">
        <f>K56-L54+L55</f>
        <v>11</v>
      </c>
      <c r="M56" s="262">
        <f>L56-M54+M55</f>
        <v>11</v>
      </c>
      <c r="N56" s="261">
        <f>M56-N54+N55</f>
        <v>8</v>
      </c>
      <c r="O56" s="260" t="s">
        <v>50</v>
      </c>
      <c r="P56" s="262" t="s">
        <v>50</v>
      </c>
      <c r="Q56" s="262" t="s">
        <v>50</v>
      </c>
      <c r="R56" s="261" t="s">
        <v>50</v>
      </c>
      <c r="S56" s="260">
        <f>N56-S54+S55</f>
        <v>6</v>
      </c>
      <c r="T56" s="261">
        <f>S56-T54+T55</f>
        <v>2</v>
      </c>
      <c r="U56" s="260">
        <f>T56-U54+U55</f>
        <v>2</v>
      </c>
      <c r="V56" s="262">
        <f>U56-V54+V55</f>
        <v>1</v>
      </c>
      <c r="W56" s="261">
        <f>V56-W54+W55</f>
        <v>1</v>
      </c>
      <c r="X56" s="260" t="s">
        <v>50</v>
      </c>
      <c r="Y56" s="262" t="s">
        <v>50</v>
      </c>
      <c r="Z56" s="261" t="s">
        <v>50</v>
      </c>
      <c r="AA56" s="263" t="s">
        <v>50</v>
      </c>
      <c r="AB56" s="264" t="s">
        <v>50</v>
      </c>
      <c r="AC56" s="263" t="s">
        <v>50</v>
      </c>
      <c r="AD56" s="265" t="s">
        <v>50</v>
      </c>
      <c r="AE56" s="264" t="s">
        <v>50</v>
      </c>
      <c r="AF56" s="165" t="s">
        <v>50</v>
      </c>
      <c r="AG56" s="260">
        <f>W56-AG54</f>
        <v>0</v>
      </c>
      <c r="AH56" s="367" t="s">
        <v>50</v>
      </c>
      <c r="AI56" s="366" t="s">
        <v>50</v>
      </c>
      <c r="AJ56" s="260" t="s">
        <v>50</v>
      </c>
      <c r="AK56" s="262" t="s">
        <v>50</v>
      </c>
      <c r="AL56" s="262" t="s">
        <v>50</v>
      </c>
      <c r="AM56" s="262" t="s">
        <v>50</v>
      </c>
      <c r="AN56" s="66"/>
      <c r="AO56" s="26">
        <f>MAX(C56:AM56)</f>
        <v>11</v>
      </c>
      <c r="AQ56" s="402">
        <f t="shared" si="1"/>
        <v>0</v>
      </c>
    </row>
    <row r="57" spans="1:43" ht="15.6" customHeight="1" x14ac:dyDescent="0.2">
      <c r="A57" s="401"/>
      <c r="B57" s="29" t="s">
        <v>6</v>
      </c>
      <c r="C57" s="365"/>
      <c r="D57" s="359"/>
      <c r="E57" s="359"/>
      <c r="F57" s="359"/>
      <c r="G57" s="359"/>
      <c r="H57" s="364"/>
      <c r="I57" s="357"/>
      <c r="J57" s="363"/>
      <c r="K57" s="242"/>
      <c r="L57" s="241"/>
      <c r="M57" s="240">
        <v>13.19</v>
      </c>
      <c r="N57" s="241"/>
      <c r="O57" s="242"/>
      <c r="P57" s="240" t="s">
        <v>50</v>
      </c>
      <c r="Q57" s="241"/>
      <c r="R57" s="241"/>
      <c r="S57" s="242"/>
      <c r="T57" s="240">
        <v>13.23</v>
      </c>
      <c r="U57" s="313"/>
      <c r="V57" s="355"/>
      <c r="W57" s="241"/>
      <c r="X57" s="242"/>
      <c r="Y57" s="241"/>
      <c r="Z57" s="241"/>
      <c r="AA57" s="246"/>
      <c r="AB57" s="354" t="s">
        <v>50</v>
      </c>
      <c r="AC57" s="244"/>
      <c r="AD57" s="244"/>
      <c r="AE57" s="354" t="s">
        <v>50</v>
      </c>
      <c r="AF57" s="362" t="s">
        <v>50</v>
      </c>
      <c r="AG57" s="351">
        <v>13.28</v>
      </c>
      <c r="AH57" s="241"/>
      <c r="AI57" s="361" t="s">
        <v>50</v>
      </c>
      <c r="AJ57" s="240" t="s">
        <v>50</v>
      </c>
      <c r="AK57" s="241"/>
      <c r="AL57" s="241"/>
      <c r="AM57" s="351" t="s">
        <v>50</v>
      </c>
      <c r="AN57" s="67">
        <v>0.14000000000000001</v>
      </c>
      <c r="AO57" s="25"/>
      <c r="AQ57" s="402" t="str">
        <f t="shared" si="1"/>
        <v>-</v>
      </c>
    </row>
    <row r="58" spans="1:43" ht="15.6" customHeight="1" x14ac:dyDescent="0.2">
      <c r="A58" s="401"/>
      <c r="B58" s="29" t="s">
        <v>7</v>
      </c>
      <c r="C58" s="360" t="s">
        <v>50</v>
      </c>
      <c r="D58" s="359"/>
      <c r="E58" s="359"/>
      <c r="F58" s="359"/>
      <c r="G58" s="359"/>
      <c r="H58" s="358" t="s">
        <v>50</v>
      </c>
      <c r="I58" s="357"/>
      <c r="J58" s="356">
        <v>13.14</v>
      </c>
      <c r="K58" s="242"/>
      <c r="L58" s="241"/>
      <c r="M58" s="240">
        <v>13.19</v>
      </c>
      <c r="N58" s="241"/>
      <c r="O58" s="242"/>
      <c r="P58" s="240" t="s">
        <v>50</v>
      </c>
      <c r="Q58" s="241"/>
      <c r="R58" s="241"/>
      <c r="S58" s="242"/>
      <c r="T58" s="240">
        <v>13.24</v>
      </c>
      <c r="U58" s="313"/>
      <c r="V58" s="355"/>
      <c r="W58" s="241"/>
      <c r="X58" s="242"/>
      <c r="Y58" s="241"/>
      <c r="Z58" s="241"/>
      <c r="AA58" s="246"/>
      <c r="AB58" s="354" t="s">
        <v>50</v>
      </c>
      <c r="AC58" s="244"/>
      <c r="AD58" s="244"/>
      <c r="AE58" s="353"/>
      <c r="AF58" s="352"/>
      <c r="AG58" s="351" t="s">
        <v>50</v>
      </c>
      <c r="AH58" s="241"/>
      <c r="AI58" s="350"/>
      <c r="AJ58" s="240" t="s">
        <v>50</v>
      </c>
      <c r="AK58" s="241"/>
      <c r="AL58" s="241"/>
      <c r="AM58" s="349"/>
      <c r="AN58" s="66"/>
      <c r="AO58" s="27"/>
      <c r="AQ58" s="402" t="str">
        <f t="shared" si="1"/>
        <v>-</v>
      </c>
    </row>
    <row r="59" spans="1:43" ht="15.6" customHeight="1" thickBot="1" x14ac:dyDescent="0.25">
      <c r="A59" s="62">
        <v>198</v>
      </c>
      <c r="B59" s="35" t="s">
        <v>9</v>
      </c>
      <c r="C59" s="235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3"/>
      <c r="AN59" s="68"/>
      <c r="AO59" s="28"/>
      <c r="AQ59" s="402" t="str">
        <f t="shared" si="1"/>
        <v>-</v>
      </c>
    </row>
    <row r="60" spans="1:43" ht="15.6" customHeight="1" x14ac:dyDescent="0.2">
      <c r="A60" s="60"/>
      <c r="B60" s="30" t="s">
        <v>3</v>
      </c>
      <c r="C60" s="379"/>
      <c r="D60" s="108" t="s">
        <v>50</v>
      </c>
      <c r="E60" s="108" t="s">
        <v>50</v>
      </c>
      <c r="F60" s="108" t="s">
        <v>50</v>
      </c>
      <c r="G60" s="108" t="s">
        <v>50</v>
      </c>
      <c r="H60" s="175"/>
      <c r="I60" s="176">
        <v>0</v>
      </c>
      <c r="J60" s="378"/>
      <c r="K60" s="47">
        <v>1</v>
      </c>
      <c r="L60" s="46">
        <v>0</v>
      </c>
      <c r="M60" s="46">
        <v>0</v>
      </c>
      <c r="N60" s="46">
        <v>5</v>
      </c>
      <c r="O60" s="47" t="s">
        <v>50</v>
      </c>
      <c r="P60" s="46" t="s">
        <v>50</v>
      </c>
      <c r="Q60" s="46" t="s">
        <v>50</v>
      </c>
      <c r="R60" s="46" t="s">
        <v>50</v>
      </c>
      <c r="S60" s="47">
        <v>1</v>
      </c>
      <c r="T60" s="46">
        <v>4</v>
      </c>
      <c r="U60" s="277">
        <v>2</v>
      </c>
      <c r="V60" s="45">
        <v>3</v>
      </c>
      <c r="W60" s="46">
        <v>0</v>
      </c>
      <c r="X60" s="47" t="s">
        <v>50</v>
      </c>
      <c r="Y60" s="46" t="s">
        <v>50</v>
      </c>
      <c r="Z60" s="46" t="s">
        <v>50</v>
      </c>
      <c r="AA60" s="282" t="s">
        <v>50</v>
      </c>
      <c r="AB60" s="377" t="s">
        <v>50</v>
      </c>
      <c r="AC60" s="281" t="s">
        <v>50</v>
      </c>
      <c r="AD60" s="281" t="s">
        <v>50</v>
      </c>
      <c r="AE60" s="377" t="s">
        <v>50</v>
      </c>
      <c r="AF60" s="376" t="s">
        <v>50</v>
      </c>
      <c r="AG60" s="374">
        <v>0</v>
      </c>
      <c r="AH60" s="46">
        <v>0</v>
      </c>
      <c r="AI60" s="375" t="s">
        <v>50</v>
      </c>
      <c r="AJ60" s="46">
        <v>2</v>
      </c>
      <c r="AK60" s="46">
        <v>0</v>
      </c>
      <c r="AL60" s="46">
        <v>0</v>
      </c>
      <c r="AM60" s="374">
        <v>8</v>
      </c>
      <c r="AN60" s="64" t="s">
        <v>8</v>
      </c>
      <c r="AO60" s="24"/>
      <c r="AQ60" s="402" t="str">
        <f t="shared" si="1"/>
        <v>-</v>
      </c>
    </row>
    <row r="61" spans="1:43" ht="15.6" customHeight="1" x14ac:dyDescent="0.2">
      <c r="A61" s="61">
        <v>14.08</v>
      </c>
      <c r="B61" s="31" t="s">
        <v>4</v>
      </c>
      <c r="C61" s="104" t="s">
        <v>50</v>
      </c>
      <c r="D61" s="106" t="s">
        <v>50</v>
      </c>
      <c r="E61" s="106" t="s">
        <v>50</v>
      </c>
      <c r="F61" s="106" t="s">
        <v>50</v>
      </c>
      <c r="G61" s="106" t="s">
        <v>50</v>
      </c>
      <c r="H61" s="267">
        <v>4</v>
      </c>
      <c r="I61" s="237">
        <v>0</v>
      </c>
      <c r="J61" s="181" t="s">
        <v>50</v>
      </c>
      <c r="K61" s="48">
        <v>9</v>
      </c>
      <c r="L61" s="50">
        <v>1</v>
      </c>
      <c r="M61" s="50">
        <v>1</v>
      </c>
      <c r="N61" s="50">
        <v>3</v>
      </c>
      <c r="O61" s="48" t="s">
        <v>50</v>
      </c>
      <c r="P61" s="50" t="s">
        <v>50</v>
      </c>
      <c r="Q61" s="50" t="s">
        <v>50</v>
      </c>
      <c r="R61" s="50" t="s">
        <v>50</v>
      </c>
      <c r="S61" s="48">
        <v>0</v>
      </c>
      <c r="T61" s="50">
        <v>1</v>
      </c>
      <c r="U61" s="268">
        <v>3</v>
      </c>
      <c r="V61" s="49">
        <v>0</v>
      </c>
      <c r="W61" s="50">
        <v>0</v>
      </c>
      <c r="X61" s="48" t="s">
        <v>50</v>
      </c>
      <c r="Y61" s="50" t="s">
        <v>50</v>
      </c>
      <c r="Z61" s="50" t="s">
        <v>50</v>
      </c>
      <c r="AA61" s="273" t="s">
        <v>50</v>
      </c>
      <c r="AB61" s="373" t="s">
        <v>50</v>
      </c>
      <c r="AC61" s="272" t="s">
        <v>50</v>
      </c>
      <c r="AD61" s="272" t="s">
        <v>50</v>
      </c>
      <c r="AE61" s="372"/>
      <c r="AF61" s="371"/>
      <c r="AG61" s="370">
        <v>4</v>
      </c>
      <c r="AH61" s="50">
        <v>0</v>
      </c>
      <c r="AI61" s="369"/>
      <c r="AJ61" s="50">
        <v>0</v>
      </c>
      <c r="AK61" s="50">
        <v>0</v>
      </c>
      <c r="AL61" s="50">
        <v>0</v>
      </c>
      <c r="AM61" s="368"/>
      <c r="AN61" s="65">
        <f>SUM(C61:AM61)</f>
        <v>26</v>
      </c>
      <c r="AO61" s="25"/>
      <c r="AQ61" s="402" t="str">
        <f t="shared" si="1"/>
        <v>-</v>
      </c>
    </row>
    <row r="62" spans="1:43" ht="15.6" customHeight="1" x14ac:dyDescent="0.2">
      <c r="A62" s="400" t="s">
        <v>98</v>
      </c>
      <c r="B62" s="29" t="s">
        <v>5</v>
      </c>
      <c r="C62" s="141" t="s">
        <v>50</v>
      </c>
      <c r="D62" s="121" t="s">
        <v>50</v>
      </c>
      <c r="E62" s="121" t="s">
        <v>50</v>
      </c>
      <c r="F62" s="121" t="s">
        <v>50</v>
      </c>
      <c r="G62" s="133" t="s">
        <v>50</v>
      </c>
      <c r="H62" s="138">
        <f>H61</f>
        <v>4</v>
      </c>
      <c r="I62" s="259">
        <f>H62-I60+I61</f>
        <v>4</v>
      </c>
      <c r="J62" s="136" t="s">
        <v>50</v>
      </c>
      <c r="K62" s="260">
        <f>I62-K60+K61</f>
        <v>12</v>
      </c>
      <c r="L62" s="262">
        <f>K62-L60+L61</f>
        <v>13</v>
      </c>
      <c r="M62" s="262">
        <f>L62-M60+M61</f>
        <v>14</v>
      </c>
      <c r="N62" s="261">
        <f>M62-N60+N61</f>
        <v>12</v>
      </c>
      <c r="O62" s="260" t="s">
        <v>50</v>
      </c>
      <c r="P62" s="262" t="s">
        <v>50</v>
      </c>
      <c r="Q62" s="262" t="s">
        <v>50</v>
      </c>
      <c r="R62" s="261" t="s">
        <v>50</v>
      </c>
      <c r="S62" s="260">
        <f>N62-S60+S61</f>
        <v>11</v>
      </c>
      <c r="T62" s="261">
        <f>S62-T60+T61</f>
        <v>8</v>
      </c>
      <c r="U62" s="260">
        <f>T62-U60+U61</f>
        <v>9</v>
      </c>
      <c r="V62" s="262">
        <f>U62-V60+V61</f>
        <v>6</v>
      </c>
      <c r="W62" s="261">
        <f>V62-W60+W61</f>
        <v>6</v>
      </c>
      <c r="X62" s="260" t="s">
        <v>50</v>
      </c>
      <c r="Y62" s="262" t="s">
        <v>50</v>
      </c>
      <c r="Z62" s="261" t="s">
        <v>50</v>
      </c>
      <c r="AA62" s="263" t="s">
        <v>50</v>
      </c>
      <c r="AB62" s="264" t="s">
        <v>50</v>
      </c>
      <c r="AC62" s="263" t="s">
        <v>50</v>
      </c>
      <c r="AD62" s="265" t="s">
        <v>50</v>
      </c>
      <c r="AE62" s="264" t="s">
        <v>50</v>
      </c>
      <c r="AF62" s="165" t="s">
        <v>50</v>
      </c>
      <c r="AG62" s="260">
        <f>W62-AG60+AG61</f>
        <v>10</v>
      </c>
      <c r="AH62" s="367">
        <f>AG62-AH60+AH61</f>
        <v>10</v>
      </c>
      <c r="AI62" s="366" t="s">
        <v>50</v>
      </c>
      <c r="AJ62" s="260">
        <f>AH62-AJ60+AJ61</f>
        <v>8</v>
      </c>
      <c r="AK62" s="262">
        <f>AJ62-AK60+AK61</f>
        <v>8</v>
      </c>
      <c r="AL62" s="262">
        <f>AK62-AL60+AL61</f>
        <v>8</v>
      </c>
      <c r="AM62" s="262">
        <f>AL62-AM60+AM61</f>
        <v>0</v>
      </c>
      <c r="AN62" s="66"/>
      <c r="AO62" s="26">
        <f>MAX(C62:AM62)</f>
        <v>14</v>
      </c>
      <c r="AQ62" s="402">
        <f t="shared" si="1"/>
        <v>14</v>
      </c>
    </row>
    <row r="63" spans="1:43" ht="15.6" customHeight="1" x14ac:dyDescent="0.2">
      <c r="A63" s="401"/>
      <c r="B63" s="29" t="s">
        <v>6</v>
      </c>
      <c r="C63" s="365"/>
      <c r="D63" s="359"/>
      <c r="E63" s="359"/>
      <c r="F63" s="359"/>
      <c r="G63" s="359"/>
      <c r="H63" s="364"/>
      <c r="I63" s="357"/>
      <c r="J63" s="363"/>
      <c r="K63" s="242"/>
      <c r="L63" s="241"/>
      <c r="M63" s="240">
        <v>14.15</v>
      </c>
      <c r="N63" s="241"/>
      <c r="O63" s="242"/>
      <c r="P63" s="240" t="s">
        <v>50</v>
      </c>
      <c r="Q63" s="241"/>
      <c r="R63" s="241"/>
      <c r="S63" s="242"/>
      <c r="T63" s="240">
        <v>14.2</v>
      </c>
      <c r="U63" s="313"/>
      <c r="V63" s="355"/>
      <c r="W63" s="241"/>
      <c r="X63" s="242"/>
      <c r="Y63" s="241"/>
      <c r="Z63" s="241"/>
      <c r="AA63" s="246"/>
      <c r="AB63" s="354" t="s">
        <v>50</v>
      </c>
      <c r="AC63" s="244"/>
      <c r="AD63" s="244"/>
      <c r="AE63" s="354" t="s">
        <v>50</v>
      </c>
      <c r="AF63" s="362" t="s">
        <v>50</v>
      </c>
      <c r="AG63" s="351">
        <v>14.24</v>
      </c>
      <c r="AH63" s="241"/>
      <c r="AI63" s="361" t="s">
        <v>50</v>
      </c>
      <c r="AJ63" s="240">
        <v>14.28</v>
      </c>
      <c r="AK63" s="241"/>
      <c r="AL63" s="241"/>
      <c r="AM63" s="351">
        <v>14.32</v>
      </c>
      <c r="AN63" s="67">
        <v>0.24</v>
      </c>
      <c r="AO63" s="25"/>
      <c r="AQ63" s="402" t="str">
        <f t="shared" si="1"/>
        <v>-</v>
      </c>
    </row>
    <row r="64" spans="1:43" ht="15.6" customHeight="1" x14ac:dyDescent="0.2">
      <c r="A64" s="401"/>
      <c r="B64" s="29" t="s">
        <v>7</v>
      </c>
      <c r="C64" s="360" t="s">
        <v>50</v>
      </c>
      <c r="D64" s="359"/>
      <c r="E64" s="359"/>
      <c r="F64" s="359"/>
      <c r="G64" s="359"/>
      <c r="H64" s="358">
        <v>14.08</v>
      </c>
      <c r="I64" s="357"/>
      <c r="J64" s="356" t="s">
        <v>50</v>
      </c>
      <c r="K64" s="242"/>
      <c r="L64" s="241"/>
      <c r="M64" s="240">
        <v>14.16</v>
      </c>
      <c r="N64" s="241"/>
      <c r="O64" s="242"/>
      <c r="P64" s="240" t="s">
        <v>50</v>
      </c>
      <c r="Q64" s="241"/>
      <c r="R64" s="241"/>
      <c r="S64" s="242"/>
      <c r="T64" s="240">
        <v>14.2</v>
      </c>
      <c r="U64" s="313"/>
      <c r="V64" s="355"/>
      <c r="W64" s="241"/>
      <c r="X64" s="242"/>
      <c r="Y64" s="241"/>
      <c r="Z64" s="241"/>
      <c r="AA64" s="246"/>
      <c r="AB64" s="354" t="s">
        <v>50</v>
      </c>
      <c r="AC64" s="244"/>
      <c r="AD64" s="244"/>
      <c r="AE64" s="353"/>
      <c r="AF64" s="352"/>
      <c r="AG64" s="351">
        <v>14.24</v>
      </c>
      <c r="AH64" s="241"/>
      <c r="AI64" s="350"/>
      <c r="AJ64" s="240">
        <v>14.28</v>
      </c>
      <c r="AK64" s="241"/>
      <c r="AL64" s="241"/>
      <c r="AM64" s="349"/>
      <c r="AN64" s="66"/>
      <c r="AO64" s="27"/>
      <c r="AQ64" s="402" t="str">
        <f t="shared" si="1"/>
        <v>-</v>
      </c>
    </row>
    <row r="65" spans="1:43" ht="15.6" customHeight="1" thickBot="1" x14ac:dyDescent="0.25">
      <c r="A65" s="62">
        <v>224</v>
      </c>
      <c r="B65" s="35" t="s">
        <v>9</v>
      </c>
      <c r="C65" s="235" t="s">
        <v>113</v>
      </c>
      <c r="D65" s="234"/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3"/>
      <c r="AN65" s="68"/>
      <c r="AO65" s="28"/>
      <c r="AQ65" s="402" t="str">
        <f t="shared" si="1"/>
        <v>-</v>
      </c>
    </row>
    <row r="66" spans="1:43" ht="15.6" customHeight="1" x14ac:dyDescent="0.2">
      <c r="A66" s="60"/>
      <c r="B66" s="30" t="s">
        <v>3</v>
      </c>
      <c r="C66" s="379"/>
      <c r="D66" s="108">
        <v>0</v>
      </c>
      <c r="E66" s="108">
        <v>0</v>
      </c>
      <c r="F66" s="108">
        <v>0</v>
      </c>
      <c r="G66" s="108">
        <v>0</v>
      </c>
      <c r="H66" s="175"/>
      <c r="I66" s="176" t="s">
        <v>50</v>
      </c>
      <c r="J66" s="378"/>
      <c r="K66" s="47">
        <v>0</v>
      </c>
      <c r="L66" s="46">
        <v>0</v>
      </c>
      <c r="M66" s="46">
        <v>0</v>
      </c>
      <c r="N66" s="46">
        <v>2</v>
      </c>
      <c r="O66" s="47" t="s">
        <v>50</v>
      </c>
      <c r="P66" s="46" t="s">
        <v>50</v>
      </c>
      <c r="Q66" s="46" t="s">
        <v>50</v>
      </c>
      <c r="R66" s="46" t="s">
        <v>50</v>
      </c>
      <c r="S66" s="47">
        <v>3</v>
      </c>
      <c r="T66" s="46">
        <v>4</v>
      </c>
      <c r="U66" s="277" t="s">
        <v>50</v>
      </c>
      <c r="V66" s="45" t="s">
        <v>50</v>
      </c>
      <c r="W66" s="46" t="s">
        <v>50</v>
      </c>
      <c r="X66" s="47" t="s">
        <v>50</v>
      </c>
      <c r="Y66" s="46" t="s">
        <v>50</v>
      </c>
      <c r="Z66" s="46" t="s">
        <v>50</v>
      </c>
      <c r="AA66" s="282">
        <v>2</v>
      </c>
      <c r="AB66" s="377">
        <v>1</v>
      </c>
      <c r="AC66" s="281" t="s">
        <v>50</v>
      </c>
      <c r="AD66" s="281" t="s">
        <v>50</v>
      </c>
      <c r="AE66" s="377" t="s">
        <v>50</v>
      </c>
      <c r="AF66" s="376" t="s">
        <v>50</v>
      </c>
      <c r="AG66" s="374" t="s">
        <v>50</v>
      </c>
      <c r="AH66" s="46" t="s">
        <v>50</v>
      </c>
      <c r="AI66" s="375" t="s">
        <v>50</v>
      </c>
      <c r="AJ66" s="46" t="s">
        <v>50</v>
      </c>
      <c r="AK66" s="46" t="s">
        <v>50</v>
      </c>
      <c r="AL66" s="46" t="s">
        <v>50</v>
      </c>
      <c r="AM66" s="374" t="s">
        <v>50</v>
      </c>
      <c r="AN66" s="64" t="s">
        <v>8</v>
      </c>
      <c r="AO66" s="24"/>
      <c r="AQ66" s="402" t="str">
        <f t="shared" si="1"/>
        <v>-</v>
      </c>
    </row>
    <row r="67" spans="1:43" ht="15.6" customHeight="1" x14ac:dyDescent="0.2">
      <c r="A67" s="61">
        <v>15.2</v>
      </c>
      <c r="B67" s="31" t="s">
        <v>4</v>
      </c>
      <c r="C67" s="104">
        <v>1</v>
      </c>
      <c r="D67" s="106">
        <v>0</v>
      </c>
      <c r="E67" s="106">
        <v>0</v>
      </c>
      <c r="F67" s="106">
        <v>0</v>
      </c>
      <c r="G67" s="106">
        <v>1</v>
      </c>
      <c r="H67" s="267" t="s">
        <v>50</v>
      </c>
      <c r="I67" s="237" t="s">
        <v>50</v>
      </c>
      <c r="J67" s="181" t="s">
        <v>50</v>
      </c>
      <c r="K67" s="48">
        <v>6</v>
      </c>
      <c r="L67" s="50">
        <v>0</v>
      </c>
      <c r="M67" s="50">
        <v>4</v>
      </c>
      <c r="N67" s="50">
        <v>0</v>
      </c>
      <c r="O67" s="48" t="s">
        <v>50</v>
      </c>
      <c r="P67" s="50" t="s">
        <v>50</v>
      </c>
      <c r="Q67" s="50" t="s">
        <v>50</v>
      </c>
      <c r="R67" s="50" t="s">
        <v>50</v>
      </c>
      <c r="S67" s="48">
        <v>0</v>
      </c>
      <c r="T67" s="50">
        <v>0</v>
      </c>
      <c r="U67" s="268" t="s">
        <v>50</v>
      </c>
      <c r="V67" s="49" t="s">
        <v>50</v>
      </c>
      <c r="W67" s="50" t="s">
        <v>50</v>
      </c>
      <c r="X67" s="48" t="s">
        <v>50</v>
      </c>
      <c r="Y67" s="50" t="s">
        <v>50</v>
      </c>
      <c r="Z67" s="50" t="s">
        <v>50</v>
      </c>
      <c r="AA67" s="273">
        <v>0</v>
      </c>
      <c r="AB67" s="373" t="s">
        <v>50</v>
      </c>
      <c r="AC67" s="272" t="s">
        <v>50</v>
      </c>
      <c r="AD67" s="272" t="s">
        <v>50</v>
      </c>
      <c r="AE67" s="372"/>
      <c r="AF67" s="371"/>
      <c r="AG67" s="370" t="s">
        <v>50</v>
      </c>
      <c r="AH67" s="50" t="s">
        <v>50</v>
      </c>
      <c r="AI67" s="369"/>
      <c r="AJ67" s="50" t="s">
        <v>50</v>
      </c>
      <c r="AK67" s="50" t="s">
        <v>50</v>
      </c>
      <c r="AL67" s="50" t="s">
        <v>50</v>
      </c>
      <c r="AM67" s="368"/>
      <c r="AN67" s="65">
        <f>SUM(C67:AM67)</f>
        <v>12</v>
      </c>
      <c r="AO67" s="25"/>
      <c r="AQ67" s="402" t="str">
        <f t="shared" si="1"/>
        <v>-</v>
      </c>
    </row>
    <row r="68" spans="1:43" ht="15.6" customHeight="1" x14ac:dyDescent="0.2">
      <c r="A68" s="400" t="s">
        <v>101</v>
      </c>
      <c r="B68" s="29" t="s">
        <v>5</v>
      </c>
      <c r="C68" s="141">
        <f>C67</f>
        <v>1</v>
      </c>
      <c r="D68" s="121">
        <f>C68-D66+D67</f>
        <v>1</v>
      </c>
      <c r="E68" s="121">
        <f>D68-E66+E67</f>
        <v>1</v>
      </c>
      <c r="F68" s="121">
        <f>E68-F66+F67</f>
        <v>1</v>
      </c>
      <c r="G68" s="133">
        <f>F68-G66+G67</f>
        <v>2</v>
      </c>
      <c r="H68" s="138" t="str">
        <f>H67</f>
        <v>x</v>
      </c>
      <c r="I68" s="259" t="s">
        <v>50</v>
      </c>
      <c r="J68" s="136" t="s">
        <v>50</v>
      </c>
      <c r="K68" s="260">
        <f>G68-K66+K67</f>
        <v>8</v>
      </c>
      <c r="L68" s="262">
        <f>K68-L66+L67</f>
        <v>8</v>
      </c>
      <c r="M68" s="262">
        <f>L68-M66+M67</f>
        <v>12</v>
      </c>
      <c r="N68" s="261">
        <f>M68-N66+N67</f>
        <v>10</v>
      </c>
      <c r="O68" s="260" t="s">
        <v>50</v>
      </c>
      <c r="P68" s="262" t="s">
        <v>50</v>
      </c>
      <c r="Q68" s="262" t="s">
        <v>50</v>
      </c>
      <c r="R68" s="261" t="s">
        <v>50</v>
      </c>
      <c r="S68" s="260">
        <f>N68-S66+S67</f>
        <v>7</v>
      </c>
      <c r="T68" s="261">
        <f>S68-T66+T67</f>
        <v>3</v>
      </c>
      <c r="U68" s="260" t="s">
        <v>50</v>
      </c>
      <c r="V68" s="262" t="s">
        <v>50</v>
      </c>
      <c r="W68" s="261" t="s">
        <v>50</v>
      </c>
      <c r="X68" s="260" t="s">
        <v>50</v>
      </c>
      <c r="Y68" s="262" t="s">
        <v>50</v>
      </c>
      <c r="Z68" s="261" t="s">
        <v>50</v>
      </c>
      <c r="AA68" s="263">
        <f>T68-AA66+AA67</f>
        <v>1</v>
      </c>
      <c r="AB68" s="264">
        <f>AA68-AB66</f>
        <v>0</v>
      </c>
      <c r="AC68" s="263" t="s">
        <v>50</v>
      </c>
      <c r="AD68" s="265" t="s">
        <v>50</v>
      </c>
      <c r="AE68" s="264" t="s">
        <v>50</v>
      </c>
      <c r="AF68" s="165" t="s">
        <v>50</v>
      </c>
      <c r="AG68" s="260" t="s">
        <v>50</v>
      </c>
      <c r="AH68" s="367" t="s">
        <v>50</v>
      </c>
      <c r="AI68" s="366" t="s">
        <v>50</v>
      </c>
      <c r="AJ68" s="260" t="s">
        <v>50</v>
      </c>
      <c r="AK68" s="262" t="s">
        <v>50</v>
      </c>
      <c r="AL68" s="262" t="s">
        <v>50</v>
      </c>
      <c r="AM68" s="262" t="s">
        <v>50</v>
      </c>
      <c r="AN68" s="66"/>
      <c r="AO68" s="26">
        <f>MAX(C68:AM68)</f>
        <v>12</v>
      </c>
      <c r="AQ68" s="402">
        <f t="shared" si="1"/>
        <v>2</v>
      </c>
    </row>
    <row r="69" spans="1:43" ht="15.6" customHeight="1" x14ac:dyDescent="0.2">
      <c r="A69" s="401"/>
      <c r="B69" s="29" t="s">
        <v>6</v>
      </c>
      <c r="C69" s="365"/>
      <c r="D69" s="359"/>
      <c r="E69" s="359"/>
      <c r="F69" s="359"/>
      <c r="G69" s="359"/>
      <c r="H69" s="364"/>
      <c r="I69" s="357"/>
      <c r="J69" s="363"/>
      <c r="K69" s="242"/>
      <c r="L69" s="241"/>
      <c r="M69" s="240">
        <v>15.32</v>
      </c>
      <c r="N69" s="241"/>
      <c r="O69" s="242"/>
      <c r="P69" s="240" t="s">
        <v>50</v>
      </c>
      <c r="Q69" s="241"/>
      <c r="R69" s="241"/>
      <c r="S69" s="242"/>
      <c r="T69" s="240">
        <v>15.37</v>
      </c>
      <c r="U69" s="313"/>
      <c r="V69" s="355"/>
      <c r="W69" s="241"/>
      <c r="X69" s="242"/>
      <c r="Y69" s="241"/>
      <c r="Z69" s="241"/>
      <c r="AA69" s="246"/>
      <c r="AB69" s="354">
        <v>15.41</v>
      </c>
      <c r="AC69" s="244"/>
      <c r="AD69" s="244"/>
      <c r="AE69" s="354" t="s">
        <v>50</v>
      </c>
      <c r="AF69" s="362" t="s">
        <v>50</v>
      </c>
      <c r="AG69" s="351" t="s">
        <v>50</v>
      </c>
      <c r="AH69" s="241"/>
      <c r="AI69" s="361" t="s">
        <v>50</v>
      </c>
      <c r="AJ69" s="240" t="s">
        <v>50</v>
      </c>
      <c r="AK69" s="241"/>
      <c r="AL69" s="241"/>
      <c r="AM69" s="351" t="s">
        <v>50</v>
      </c>
      <c r="AN69" s="67">
        <v>0.21</v>
      </c>
      <c r="AO69" s="25"/>
      <c r="AQ69" s="402" t="str">
        <f t="shared" si="1"/>
        <v>-</v>
      </c>
    </row>
    <row r="70" spans="1:43" ht="15.6" customHeight="1" x14ac:dyDescent="0.2">
      <c r="A70" s="401"/>
      <c r="B70" s="29" t="s">
        <v>7</v>
      </c>
      <c r="C70" s="360">
        <v>15.2</v>
      </c>
      <c r="D70" s="359"/>
      <c r="E70" s="359"/>
      <c r="F70" s="359"/>
      <c r="G70" s="359"/>
      <c r="H70" s="358" t="s">
        <v>50</v>
      </c>
      <c r="I70" s="357"/>
      <c r="J70" s="356" t="s">
        <v>50</v>
      </c>
      <c r="K70" s="242"/>
      <c r="L70" s="241"/>
      <c r="M70" s="240">
        <v>15.32</v>
      </c>
      <c r="N70" s="241"/>
      <c r="O70" s="242"/>
      <c r="P70" s="240" t="s">
        <v>50</v>
      </c>
      <c r="Q70" s="241"/>
      <c r="R70" s="241"/>
      <c r="S70" s="242"/>
      <c r="T70" s="240">
        <v>15.37</v>
      </c>
      <c r="U70" s="313"/>
      <c r="V70" s="355"/>
      <c r="W70" s="241"/>
      <c r="X70" s="242"/>
      <c r="Y70" s="241"/>
      <c r="Z70" s="241"/>
      <c r="AA70" s="246"/>
      <c r="AB70" s="354" t="s">
        <v>50</v>
      </c>
      <c r="AC70" s="244"/>
      <c r="AD70" s="244"/>
      <c r="AE70" s="353"/>
      <c r="AF70" s="352"/>
      <c r="AG70" s="351" t="s">
        <v>50</v>
      </c>
      <c r="AH70" s="241"/>
      <c r="AI70" s="350"/>
      <c r="AJ70" s="240" t="s">
        <v>50</v>
      </c>
      <c r="AK70" s="241"/>
      <c r="AL70" s="241"/>
      <c r="AM70" s="349"/>
      <c r="AN70" s="66"/>
      <c r="AO70" s="27"/>
      <c r="AQ70" s="402" t="str">
        <f t="shared" si="1"/>
        <v>-</v>
      </c>
    </row>
    <row r="71" spans="1:43" ht="15.6" customHeight="1" thickBot="1" x14ac:dyDescent="0.25">
      <c r="A71" s="62">
        <v>224</v>
      </c>
      <c r="B71" s="35" t="s">
        <v>9</v>
      </c>
      <c r="C71" s="235"/>
      <c r="D71" s="234"/>
      <c r="E71" s="234"/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3"/>
      <c r="AN71" s="68"/>
      <c r="AO71" s="28"/>
      <c r="AQ71" s="402" t="str">
        <f t="shared" si="1"/>
        <v>-</v>
      </c>
    </row>
    <row r="72" spans="1:43" ht="15.6" customHeight="1" x14ac:dyDescent="0.2">
      <c r="A72" s="60"/>
      <c r="B72" s="30" t="s">
        <v>3</v>
      </c>
      <c r="C72" s="379"/>
      <c r="D72" s="108" t="s">
        <v>50</v>
      </c>
      <c r="E72" s="108" t="s">
        <v>50</v>
      </c>
      <c r="F72" s="108" t="s">
        <v>50</v>
      </c>
      <c r="G72" s="108" t="s">
        <v>50</v>
      </c>
      <c r="H72" s="175"/>
      <c r="I72" s="176" t="s">
        <v>50</v>
      </c>
      <c r="J72" s="378"/>
      <c r="K72" s="47">
        <v>0</v>
      </c>
      <c r="L72" s="46">
        <v>0</v>
      </c>
      <c r="M72" s="46">
        <v>0</v>
      </c>
      <c r="N72" s="46">
        <v>3</v>
      </c>
      <c r="O72" s="47">
        <v>2</v>
      </c>
      <c r="P72" s="46">
        <v>0</v>
      </c>
      <c r="Q72" s="46">
        <v>0</v>
      </c>
      <c r="R72" s="46">
        <v>1</v>
      </c>
      <c r="S72" s="47" t="s">
        <v>50</v>
      </c>
      <c r="T72" s="46" t="s">
        <v>50</v>
      </c>
      <c r="U72" s="277" t="s">
        <v>50</v>
      </c>
      <c r="V72" s="45" t="s">
        <v>50</v>
      </c>
      <c r="W72" s="46" t="s">
        <v>50</v>
      </c>
      <c r="X72" s="47">
        <v>0</v>
      </c>
      <c r="Y72" s="46">
        <v>2</v>
      </c>
      <c r="Z72" s="46">
        <v>3</v>
      </c>
      <c r="AA72" s="282">
        <v>0</v>
      </c>
      <c r="AB72" s="377">
        <v>0</v>
      </c>
      <c r="AC72" s="281" t="s">
        <v>50</v>
      </c>
      <c r="AD72" s="281" t="s">
        <v>50</v>
      </c>
      <c r="AE72" s="377" t="s">
        <v>50</v>
      </c>
      <c r="AF72" s="376" t="s">
        <v>50</v>
      </c>
      <c r="AG72" s="374" t="s">
        <v>50</v>
      </c>
      <c r="AH72" s="46" t="s">
        <v>50</v>
      </c>
      <c r="AI72" s="375" t="s">
        <v>50</v>
      </c>
      <c r="AJ72" s="46" t="s">
        <v>50</v>
      </c>
      <c r="AK72" s="46" t="s">
        <v>50</v>
      </c>
      <c r="AL72" s="46" t="s">
        <v>50</v>
      </c>
      <c r="AM72" s="374" t="s">
        <v>50</v>
      </c>
      <c r="AN72" s="64" t="s">
        <v>8</v>
      </c>
      <c r="AO72" s="24"/>
      <c r="AQ72" s="402" t="str">
        <f t="shared" si="1"/>
        <v>-</v>
      </c>
    </row>
    <row r="73" spans="1:43" ht="15.6" customHeight="1" x14ac:dyDescent="0.2">
      <c r="A73" s="61">
        <v>16.350000000000001</v>
      </c>
      <c r="B73" s="31" t="s">
        <v>4</v>
      </c>
      <c r="C73" s="104" t="s">
        <v>50</v>
      </c>
      <c r="D73" s="106" t="s">
        <v>50</v>
      </c>
      <c r="E73" s="106" t="s">
        <v>50</v>
      </c>
      <c r="F73" s="106" t="s">
        <v>50</v>
      </c>
      <c r="G73" s="106" t="s">
        <v>50</v>
      </c>
      <c r="H73" s="267" t="s">
        <v>50</v>
      </c>
      <c r="I73" s="237" t="s">
        <v>50</v>
      </c>
      <c r="J73" s="181">
        <v>3</v>
      </c>
      <c r="K73" s="48">
        <v>4</v>
      </c>
      <c r="L73" s="50">
        <v>3</v>
      </c>
      <c r="M73" s="50">
        <v>0</v>
      </c>
      <c r="N73" s="50">
        <v>1</v>
      </c>
      <c r="O73" s="48">
        <v>0</v>
      </c>
      <c r="P73" s="50">
        <v>0</v>
      </c>
      <c r="Q73" s="50">
        <v>0</v>
      </c>
      <c r="R73" s="50">
        <v>0</v>
      </c>
      <c r="S73" s="48" t="s">
        <v>50</v>
      </c>
      <c r="T73" s="50" t="s">
        <v>50</v>
      </c>
      <c r="U73" s="268" t="s">
        <v>50</v>
      </c>
      <c r="V73" s="49" t="s">
        <v>50</v>
      </c>
      <c r="W73" s="50" t="s">
        <v>50</v>
      </c>
      <c r="X73" s="48">
        <v>0</v>
      </c>
      <c r="Y73" s="50">
        <v>0</v>
      </c>
      <c r="Z73" s="50">
        <v>0</v>
      </c>
      <c r="AA73" s="273">
        <v>0</v>
      </c>
      <c r="AB73" s="373" t="s">
        <v>50</v>
      </c>
      <c r="AC73" s="272" t="s">
        <v>50</v>
      </c>
      <c r="AD73" s="272" t="s">
        <v>50</v>
      </c>
      <c r="AE73" s="372"/>
      <c r="AF73" s="371"/>
      <c r="AG73" s="370" t="s">
        <v>50</v>
      </c>
      <c r="AH73" s="50" t="s">
        <v>50</v>
      </c>
      <c r="AI73" s="369"/>
      <c r="AJ73" s="50" t="s">
        <v>50</v>
      </c>
      <c r="AK73" s="50" t="s">
        <v>50</v>
      </c>
      <c r="AL73" s="50" t="s">
        <v>50</v>
      </c>
      <c r="AM73" s="368"/>
      <c r="AN73" s="65">
        <f>SUM(C73:AM73)</f>
        <v>11</v>
      </c>
      <c r="AO73" s="25"/>
      <c r="AQ73" s="402" t="str">
        <f t="shared" ref="AQ73:AQ115" si="6">IF($B72="l. wsiad.",SUM(C72:E72)+SUM(H72:I72)+SUM(AA73)+SUM(AB72:AD72)+SUM(AH73)+SUM(AI72:AL72),"-")</f>
        <v>-</v>
      </c>
    </row>
    <row r="74" spans="1:43" ht="15.6" customHeight="1" x14ac:dyDescent="0.2">
      <c r="A74" s="400" t="s">
        <v>100</v>
      </c>
      <c r="B74" s="29" t="s">
        <v>5</v>
      </c>
      <c r="C74" s="141" t="s">
        <v>50</v>
      </c>
      <c r="D74" s="121" t="s">
        <v>50</v>
      </c>
      <c r="E74" s="121" t="s">
        <v>50</v>
      </c>
      <c r="F74" s="121" t="s">
        <v>50</v>
      </c>
      <c r="G74" s="133" t="s">
        <v>50</v>
      </c>
      <c r="H74" s="138" t="s">
        <v>50</v>
      </c>
      <c r="I74" s="259" t="s">
        <v>50</v>
      </c>
      <c r="J74" s="136">
        <f>J73</f>
        <v>3</v>
      </c>
      <c r="K74" s="260">
        <f t="shared" ref="K74:R74" si="7">J74-K72+K73</f>
        <v>7</v>
      </c>
      <c r="L74" s="262">
        <f t="shared" si="7"/>
        <v>10</v>
      </c>
      <c r="M74" s="262">
        <f t="shared" si="7"/>
        <v>10</v>
      </c>
      <c r="N74" s="261">
        <f t="shared" si="7"/>
        <v>8</v>
      </c>
      <c r="O74" s="260">
        <f t="shared" si="7"/>
        <v>6</v>
      </c>
      <c r="P74" s="262">
        <f t="shared" si="7"/>
        <v>6</v>
      </c>
      <c r="Q74" s="262">
        <f t="shared" si="7"/>
        <v>6</v>
      </c>
      <c r="R74" s="261">
        <f t="shared" si="7"/>
        <v>5</v>
      </c>
      <c r="S74" s="260" t="s">
        <v>50</v>
      </c>
      <c r="T74" s="261" t="s">
        <v>50</v>
      </c>
      <c r="U74" s="260" t="s">
        <v>50</v>
      </c>
      <c r="V74" s="262" t="s">
        <v>50</v>
      </c>
      <c r="W74" s="261" t="s">
        <v>50</v>
      </c>
      <c r="X74" s="260">
        <f>R74-X72+X73</f>
        <v>5</v>
      </c>
      <c r="Y74" s="262">
        <f>X74-Y72+Y73</f>
        <v>3</v>
      </c>
      <c r="Z74" s="261">
        <f>Y74-Z72+Z73</f>
        <v>0</v>
      </c>
      <c r="AA74" s="263">
        <f>Z74-AA72+AA73</f>
        <v>0</v>
      </c>
      <c r="AB74" s="264">
        <f>AA74-AB72</f>
        <v>0</v>
      </c>
      <c r="AC74" s="263" t="s">
        <v>50</v>
      </c>
      <c r="AD74" s="265" t="s">
        <v>50</v>
      </c>
      <c r="AE74" s="264" t="s">
        <v>50</v>
      </c>
      <c r="AF74" s="165" t="s">
        <v>50</v>
      </c>
      <c r="AG74" s="260" t="s">
        <v>50</v>
      </c>
      <c r="AH74" s="367" t="s">
        <v>50</v>
      </c>
      <c r="AI74" s="366" t="s">
        <v>50</v>
      </c>
      <c r="AJ74" s="260" t="s">
        <v>50</v>
      </c>
      <c r="AK74" s="262" t="s">
        <v>50</v>
      </c>
      <c r="AL74" s="262" t="s">
        <v>50</v>
      </c>
      <c r="AM74" s="262" t="s">
        <v>50</v>
      </c>
      <c r="AN74" s="66"/>
      <c r="AO74" s="26">
        <f>MAX(C74:AM74)</f>
        <v>10</v>
      </c>
      <c r="AQ74" s="402">
        <f t="shared" si="6"/>
        <v>0</v>
      </c>
    </row>
    <row r="75" spans="1:43" ht="15.6" customHeight="1" x14ac:dyDescent="0.2">
      <c r="A75" s="401"/>
      <c r="B75" s="29" t="s">
        <v>6</v>
      </c>
      <c r="C75" s="365"/>
      <c r="D75" s="359"/>
      <c r="E75" s="359"/>
      <c r="F75" s="359"/>
      <c r="G75" s="359"/>
      <c r="H75" s="364"/>
      <c r="I75" s="357"/>
      <c r="J75" s="363"/>
      <c r="K75" s="242"/>
      <c r="L75" s="241"/>
      <c r="M75" s="240">
        <v>16.39</v>
      </c>
      <c r="N75" s="241"/>
      <c r="O75" s="242"/>
      <c r="P75" s="240">
        <v>16.43</v>
      </c>
      <c r="Q75" s="241"/>
      <c r="R75" s="241"/>
      <c r="S75" s="242"/>
      <c r="T75" s="240" t="s">
        <v>50</v>
      </c>
      <c r="U75" s="313"/>
      <c r="V75" s="355"/>
      <c r="W75" s="241"/>
      <c r="X75" s="242"/>
      <c r="Y75" s="241"/>
      <c r="Z75" s="241"/>
      <c r="AA75" s="246"/>
      <c r="AB75" s="354">
        <v>16.52</v>
      </c>
      <c r="AC75" s="244"/>
      <c r="AD75" s="244"/>
      <c r="AE75" s="354" t="s">
        <v>50</v>
      </c>
      <c r="AF75" s="362" t="s">
        <v>50</v>
      </c>
      <c r="AG75" s="351" t="s">
        <v>50</v>
      </c>
      <c r="AH75" s="241"/>
      <c r="AI75" s="361" t="s">
        <v>50</v>
      </c>
      <c r="AJ75" s="240" t="s">
        <v>50</v>
      </c>
      <c r="AK75" s="241"/>
      <c r="AL75" s="241"/>
      <c r="AM75" s="351" t="s">
        <v>50</v>
      </c>
      <c r="AN75" s="67">
        <v>0.17</v>
      </c>
      <c r="AO75" s="25"/>
      <c r="AQ75" s="402" t="str">
        <f t="shared" si="6"/>
        <v>-</v>
      </c>
    </row>
    <row r="76" spans="1:43" ht="15.6" customHeight="1" x14ac:dyDescent="0.2">
      <c r="A76" s="401"/>
      <c r="B76" s="29" t="s">
        <v>7</v>
      </c>
      <c r="C76" s="360" t="s">
        <v>50</v>
      </c>
      <c r="D76" s="359"/>
      <c r="E76" s="359"/>
      <c r="F76" s="359"/>
      <c r="G76" s="359"/>
      <c r="H76" s="358" t="s">
        <v>50</v>
      </c>
      <c r="I76" s="357"/>
      <c r="J76" s="356">
        <v>16.350000000000001</v>
      </c>
      <c r="K76" s="242"/>
      <c r="L76" s="241"/>
      <c r="M76" s="240">
        <v>16.39</v>
      </c>
      <c r="N76" s="241"/>
      <c r="O76" s="242"/>
      <c r="P76" s="240">
        <v>16.43</v>
      </c>
      <c r="Q76" s="241"/>
      <c r="R76" s="241"/>
      <c r="S76" s="242"/>
      <c r="T76" s="240" t="s">
        <v>50</v>
      </c>
      <c r="U76" s="313"/>
      <c r="V76" s="355"/>
      <c r="W76" s="241"/>
      <c r="X76" s="242"/>
      <c r="Y76" s="241"/>
      <c r="Z76" s="241"/>
      <c r="AA76" s="246"/>
      <c r="AB76" s="354" t="s">
        <v>50</v>
      </c>
      <c r="AC76" s="244"/>
      <c r="AD76" s="244"/>
      <c r="AE76" s="353"/>
      <c r="AF76" s="352"/>
      <c r="AG76" s="351" t="s">
        <v>50</v>
      </c>
      <c r="AH76" s="241"/>
      <c r="AI76" s="350"/>
      <c r="AJ76" s="240" t="s">
        <v>50</v>
      </c>
      <c r="AK76" s="241"/>
      <c r="AL76" s="241"/>
      <c r="AM76" s="349"/>
      <c r="AN76" s="66"/>
      <c r="AO76" s="27"/>
      <c r="AQ76" s="402" t="str">
        <f t="shared" si="6"/>
        <v>-</v>
      </c>
    </row>
    <row r="77" spans="1:43" ht="15.6" customHeight="1" thickBot="1" x14ac:dyDescent="0.25">
      <c r="A77" s="62">
        <v>224</v>
      </c>
      <c r="B77" s="35" t="s">
        <v>9</v>
      </c>
      <c r="C77" s="235"/>
      <c r="D77" s="234"/>
      <c r="E77" s="234"/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3"/>
      <c r="AN77" s="68"/>
      <c r="AO77" s="28"/>
      <c r="AQ77" s="402" t="str">
        <f t="shared" si="6"/>
        <v>-</v>
      </c>
    </row>
    <row r="78" spans="1:43" ht="15.6" customHeight="1" x14ac:dyDescent="0.2">
      <c r="A78" s="60"/>
      <c r="B78" s="30" t="s">
        <v>3</v>
      </c>
      <c r="C78" s="379"/>
      <c r="D78" s="108" t="s">
        <v>50</v>
      </c>
      <c r="E78" s="108" t="s">
        <v>50</v>
      </c>
      <c r="F78" s="108" t="s">
        <v>50</v>
      </c>
      <c r="G78" s="108" t="s">
        <v>50</v>
      </c>
      <c r="H78" s="175"/>
      <c r="I78" s="176">
        <v>0</v>
      </c>
      <c r="J78" s="378"/>
      <c r="K78" s="47">
        <v>2</v>
      </c>
      <c r="L78" s="46">
        <v>0</v>
      </c>
      <c r="M78" s="46">
        <v>0</v>
      </c>
      <c r="N78" s="46">
        <v>2</v>
      </c>
      <c r="O78" s="47" t="s">
        <v>50</v>
      </c>
      <c r="P78" s="46" t="s">
        <v>50</v>
      </c>
      <c r="Q78" s="46" t="s">
        <v>50</v>
      </c>
      <c r="R78" s="46" t="s">
        <v>50</v>
      </c>
      <c r="S78" s="47">
        <v>0</v>
      </c>
      <c r="T78" s="46">
        <v>3</v>
      </c>
      <c r="U78" s="277" t="s">
        <v>50</v>
      </c>
      <c r="V78" s="45" t="s">
        <v>50</v>
      </c>
      <c r="W78" s="46" t="s">
        <v>50</v>
      </c>
      <c r="X78" s="47" t="s">
        <v>50</v>
      </c>
      <c r="Y78" s="46" t="s">
        <v>50</v>
      </c>
      <c r="Z78" s="46" t="s">
        <v>50</v>
      </c>
      <c r="AA78" s="282">
        <v>3</v>
      </c>
      <c r="AB78" s="377">
        <v>1</v>
      </c>
      <c r="AC78" s="281">
        <v>0</v>
      </c>
      <c r="AD78" s="281">
        <v>0</v>
      </c>
      <c r="AE78" s="377">
        <v>0</v>
      </c>
      <c r="AF78" s="376" t="s">
        <v>50</v>
      </c>
      <c r="AG78" s="374" t="s">
        <v>50</v>
      </c>
      <c r="AH78" s="46" t="s">
        <v>50</v>
      </c>
      <c r="AI78" s="375" t="s">
        <v>50</v>
      </c>
      <c r="AJ78" s="46" t="s">
        <v>50</v>
      </c>
      <c r="AK78" s="46" t="s">
        <v>50</v>
      </c>
      <c r="AL78" s="46" t="s">
        <v>50</v>
      </c>
      <c r="AM78" s="374" t="s">
        <v>50</v>
      </c>
      <c r="AN78" s="64" t="s">
        <v>8</v>
      </c>
      <c r="AO78" s="24"/>
      <c r="AQ78" s="402" t="str">
        <f t="shared" si="6"/>
        <v>-</v>
      </c>
    </row>
    <row r="79" spans="1:43" ht="15.6" customHeight="1" x14ac:dyDescent="0.2">
      <c r="A79" s="61">
        <v>17.3</v>
      </c>
      <c r="B79" s="31" t="s">
        <v>4</v>
      </c>
      <c r="C79" s="104" t="s">
        <v>50</v>
      </c>
      <c r="D79" s="106" t="s">
        <v>50</v>
      </c>
      <c r="E79" s="106" t="s">
        <v>50</v>
      </c>
      <c r="F79" s="106" t="s">
        <v>50</v>
      </c>
      <c r="G79" s="106" t="s">
        <v>50</v>
      </c>
      <c r="H79" s="267">
        <v>0</v>
      </c>
      <c r="I79" s="237">
        <v>6</v>
      </c>
      <c r="J79" s="181" t="s">
        <v>50</v>
      </c>
      <c r="K79" s="48">
        <v>3</v>
      </c>
      <c r="L79" s="50">
        <v>0</v>
      </c>
      <c r="M79" s="50">
        <v>2</v>
      </c>
      <c r="N79" s="50">
        <v>0</v>
      </c>
      <c r="O79" s="48" t="s">
        <v>50</v>
      </c>
      <c r="P79" s="50" t="s">
        <v>50</v>
      </c>
      <c r="Q79" s="50" t="s">
        <v>50</v>
      </c>
      <c r="R79" s="50" t="s">
        <v>50</v>
      </c>
      <c r="S79" s="48">
        <v>0</v>
      </c>
      <c r="T79" s="50">
        <v>0</v>
      </c>
      <c r="U79" s="268" t="s">
        <v>50</v>
      </c>
      <c r="V79" s="49" t="s">
        <v>50</v>
      </c>
      <c r="W79" s="50" t="s">
        <v>50</v>
      </c>
      <c r="X79" s="48" t="s">
        <v>50</v>
      </c>
      <c r="Y79" s="50" t="s">
        <v>50</v>
      </c>
      <c r="Z79" s="50" t="s">
        <v>50</v>
      </c>
      <c r="AA79" s="273">
        <v>0</v>
      </c>
      <c r="AB79" s="373">
        <v>0</v>
      </c>
      <c r="AC79" s="272">
        <v>0</v>
      </c>
      <c r="AD79" s="272">
        <v>0</v>
      </c>
      <c r="AE79" s="372"/>
      <c r="AF79" s="371"/>
      <c r="AG79" s="370" t="s">
        <v>50</v>
      </c>
      <c r="AH79" s="50" t="s">
        <v>50</v>
      </c>
      <c r="AI79" s="369"/>
      <c r="AJ79" s="50" t="s">
        <v>50</v>
      </c>
      <c r="AK79" s="50" t="s">
        <v>50</v>
      </c>
      <c r="AL79" s="50" t="s">
        <v>50</v>
      </c>
      <c r="AM79" s="368"/>
      <c r="AN79" s="65">
        <f>SUM(C79:AM79)</f>
        <v>11</v>
      </c>
      <c r="AO79" s="25"/>
      <c r="AQ79" s="402" t="str">
        <f t="shared" si="6"/>
        <v>-</v>
      </c>
    </row>
    <row r="80" spans="1:43" ht="15.6" customHeight="1" x14ac:dyDescent="0.2">
      <c r="A80" s="400" t="s">
        <v>99</v>
      </c>
      <c r="B80" s="29" t="s">
        <v>5</v>
      </c>
      <c r="C80" s="141" t="s">
        <v>50</v>
      </c>
      <c r="D80" s="121" t="s">
        <v>50</v>
      </c>
      <c r="E80" s="121" t="s">
        <v>50</v>
      </c>
      <c r="F80" s="121" t="s">
        <v>50</v>
      </c>
      <c r="G80" s="133" t="s">
        <v>50</v>
      </c>
      <c r="H80" s="138">
        <f>H79</f>
        <v>0</v>
      </c>
      <c r="I80" s="259">
        <f>H80-I78+I79</f>
        <v>6</v>
      </c>
      <c r="J80" s="136" t="s">
        <v>50</v>
      </c>
      <c r="K80" s="260">
        <f>I80-K78+K79</f>
        <v>7</v>
      </c>
      <c r="L80" s="262">
        <f>K80-L78+L79</f>
        <v>7</v>
      </c>
      <c r="M80" s="262">
        <f>L80-M78+M79</f>
        <v>9</v>
      </c>
      <c r="N80" s="261">
        <f>M80-N78+N79</f>
        <v>7</v>
      </c>
      <c r="O80" s="260" t="s">
        <v>50</v>
      </c>
      <c r="P80" s="262" t="s">
        <v>50</v>
      </c>
      <c r="Q80" s="262" t="s">
        <v>50</v>
      </c>
      <c r="R80" s="261" t="s">
        <v>50</v>
      </c>
      <c r="S80" s="260">
        <f>N80-S78+S79</f>
        <v>7</v>
      </c>
      <c r="T80" s="261">
        <f>S80-T78+T79</f>
        <v>4</v>
      </c>
      <c r="U80" s="260" t="s">
        <v>50</v>
      </c>
      <c r="V80" s="262" t="s">
        <v>50</v>
      </c>
      <c r="W80" s="261" t="s">
        <v>50</v>
      </c>
      <c r="X80" s="260" t="s">
        <v>50</v>
      </c>
      <c r="Y80" s="262" t="s">
        <v>50</v>
      </c>
      <c r="Z80" s="261" t="s">
        <v>50</v>
      </c>
      <c r="AA80" s="263">
        <f>T80-AA78+AA79</f>
        <v>1</v>
      </c>
      <c r="AB80" s="264">
        <f>AA80-AB78+AB79</f>
        <v>0</v>
      </c>
      <c r="AC80" s="263">
        <f>AB80-AC78+AC79</f>
        <v>0</v>
      </c>
      <c r="AD80" s="265">
        <f>AC80-AD78+AD79</f>
        <v>0</v>
      </c>
      <c r="AE80" s="264">
        <f>AD80-AE78+AE79</f>
        <v>0</v>
      </c>
      <c r="AF80" s="165" t="s">
        <v>50</v>
      </c>
      <c r="AG80" s="260" t="s">
        <v>50</v>
      </c>
      <c r="AH80" s="367" t="s">
        <v>50</v>
      </c>
      <c r="AI80" s="366" t="s">
        <v>50</v>
      </c>
      <c r="AJ80" s="260" t="s">
        <v>50</v>
      </c>
      <c r="AK80" s="262" t="s">
        <v>50</v>
      </c>
      <c r="AL80" s="262" t="s">
        <v>50</v>
      </c>
      <c r="AM80" s="262" t="s">
        <v>50</v>
      </c>
      <c r="AN80" s="66"/>
      <c r="AO80" s="26">
        <f>MAX(C80:AM80)</f>
        <v>9</v>
      </c>
      <c r="AQ80" s="402">
        <f t="shared" si="6"/>
        <v>7</v>
      </c>
    </row>
    <row r="81" spans="1:43" ht="15.6" customHeight="1" x14ac:dyDescent="0.2">
      <c r="A81" s="401"/>
      <c r="B81" s="29" t="s">
        <v>6</v>
      </c>
      <c r="C81" s="365"/>
      <c r="D81" s="359"/>
      <c r="E81" s="359"/>
      <c r="F81" s="359"/>
      <c r="G81" s="359"/>
      <c r="H81" s="364"/>
      <c r="I81" s="357"/>
      <c r="J81" s="363"/>
      <c r="K81" s="242"/>
      <c r="L81" s="241"/>
      <c r="M81" s="240">
        <v>17.38</v>
      </c>
      <c r="N81" s="241"/>
      <c r="O81" s="242"/>
      <c r="P81" s="240" t="s">
        <v>50</v>
      </c>
      <c r="Q81" s="241"/>
      <c r="R81" s="241"/>
      <c r="S81" s="242"/>
      <c r="T81" s="240">
        <v>17.420000000000002</v>
      </c>
      <c r="U81" s="313"/>
      <c r="V81" s="355"/>
      <c r="W81" s="241"/>
      <c r="X81" s="242"/>
      <c r="Y81" s="241"/>
      <c r="Z81" s="241"/>
      <c r="AA81" s="246"/>
      <c r="AB81" s="354">
        <v>17.45</v>
      </c>
      <c r="AC81" s="244"/>
      <c r="AD81" s="244"/>
      <c r="AE81" s="354">
        <v>17.47</v>
      </c>
      <c r="AF81" s="362" t="s">
        <v>50</v>
      </c>
      <c r="AG81" s="351" t="s">
        <v>50</v>
      </c>
      <c r="AH81" s="241"/>
      <c r="AI81" s="361" t="s">
        <v>50</v>
      </c>
      <c r="AJ81" s="240" t="s">
        <v>50</v>
      </c>
      <c r="AK81" s="241"/>
      <c r="AL81" s="241"/>
      <c r="AM81" s="351" t="s">
        <v>50</v>
      </c>
      <c r="AN81" s="67">
        <v>0.17</v>
      </c>
      <c r="AO81" s="25"/>
      <c r="AQ81" s="402" t="str">
        <f t="shared" si="6"/>
        <v>-</v>
      </c>
    </row>
    <row r="82" spans="1:43" ht="15.6" customHeight="1" x14ac:dyDescent="0.2">
      <c r="A82" s="401"/>
      <c r="B82" s="29" t="s">
        <v>7</v>
      </c>
      <c r="C82" s="360" t="s">
        <v>50</v>
      </c>
      <c r="D82" s="359"/>
      <c r="E82" s="359"/>
      <c r="F82" s="359"/>
      <c r="G82" s="359"/>
      <c r="H82" s="358">
        <v>17.3</v>
      </c>
      <c r="I82" s="357"/>
      <c r="J82" s="356" t="s">
        <v>50</v>
      </c>
      <c r="K82" s="242"/>
      <c r="L82" s="241"/>
      <c r="M82" s="240">
        <v>17.38</v>
      </c>
      <c r="N82" s="241"/>
      <c r="O82" s="242"/>
      <c r="P82" s="240" t="s">
        <v>50</v>
      </c>
      <c r="Q82" s="241"/>
      <c r="R82" s="241"/>
      <c r="S82" s="242"/>
      <c r="T82" s="240">
        <v>17.420000000000002</v>
      </c>
      <c r="U82" s="313"/>
      <c r="V82" s="355"/>
      <c r="W82" s="241"/>
      <c r="X82" s="242"/>
      <c r="Y82" s="241"/>
      <c r="Z82" s="241"/>
      <c r="AA82" s="246"/>
      <c r="AB82" s="354">
        <v>17.45</v>
      </c>
      <c r="AC82" s="244"/>
      <c r="AD82" s="244"/>
      <c r="AE82" s="353"/>
      <c r="AF82" s="352"/>
      <c r="AG82" s="351" t="s">
        <v>50</v>
      </c>
      <c r="AH82" s="241"/>
      <c r="AI82" s="350"/>
      <c r="AJ82" s="240" t="s">
        <v>50</v>
      </c>
      <c r="AK82" s="241"/>
      <c r="AL82" s="241"/>
      <c r="AM82" s="349"/>
      <c r="AN82" s="66"/>
      <c r="AO82" s="27"/>
      <c r="AQ82" s="402" t="str">
        <f t="shared" si="6"/>
        <v>-</v>
      </c>
    </row>
    <row r="83" spans="1:43" ht="15.6" customHeight="1" thickBot="1" x14ac:dyDescent="0.25">
      <c r="A83" s="62">
        <v>224</v>
      </c>
      <c r="B83" s="35" t="s">
        <v>9</v>
      </c>
      <c r="C83" s="235"/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34"/>
      <c r="AF83" s="234"/>
      <c r="AG83" s="234"/>
      <c r="AH83" s="234"/>
      <c r="AI83" s="234"/>
      <c r="AJ83" s="234"/>
      <c r="AK83" s="234"/>
      <c r="AL83" s="234"/>
      <c r="AM83" s="233"/>
      <c r="AN83" s="68"/>
      <c r="AO83" s="28"/>
      <c r="AQ83" s="402" t="str">
        <f t="shared" si="6"/>
        <v>-</v>
      </c>
    </row>
    <row r="84" spans="1:43" ht="15.6" customHeight="1" x14ac:dyDescent="0.2">
      <c r="A84" s="60"/>
      <c r="B84" s="30" t="s">
        <v>3</v>
      </c>
      <c r="C84" s="379"/>
      <c r="D84" s="108" t="s">
        <v>50</v>
      </c>
      <c r="E84" s="108" t="s">
        <v>50</v>
      </c>
      <c r="F84" s="108" t="s">
        <v>50</v>
      </c>
      <c r="G84" s="108" t="s">
        <v>50</v>
      </c>
      <c r="H84" s="175"/>
      <c r="I84" s="176">
        <v>0</v>
      </c>
      <c r="J84" s="378"/>
      <c r="K84" s="47">
        <v>0</v>
      </c>
      <c r="L84" s="46">
        <v>0</v>
      </c>
      <c r="M84" s="46">
        <v>2</v>
      </c>
      <c r="N84" s="46">
        <v>2</v>
      </c>
      <c r="O84" s="47">
        <v>1</v>
      </c>
      <c r="P84" s="46">
        <v>0</v>
      </c>
      <c r="Q84" s="46">
        <v>0</v>
      </c>
      <c r="R84" s="46">
        <v>1</v>
      </c>
      <c r="S84" s="47" t="s">
        <v>50</v>
      </c>
      <c r="T84" s="46" t="s">
        <v>50</v>
      </c>
      <c r="U84" s="277" t="s">
        <v>50</v>
      </c>
      <c r="V84" s="45" t="s">
        <v>50</v>
      </c>
      <c r="W84" s="46" t="s">
        <v>50</v>
      </c>
      <c r="X84" s="47" t="s">
        <v>50</v>
      </c>
      <c r="Y84" s="46" t="s">
        <v>50</v>
      </c>
      <c r="Z84" s="46" t="s">
        <v>50</v>
      </c>
      <c r="AA84" s="282" t="s">
        <v>50</v>
      </c>
      <c r="AB84" s="377" t="s">
        <v>50</v>
      </c>
      <c r="AC84" s="281" t="s">
        <v>50</v>
      </c>
      <c r="AD84" s="281" t="s">
        <v>50</v>
      </c>
      <c r="AE84" s="377" t="s">
        <v>50</v>
      </c>
      <c r="AF84" s="376" t="s">
        <v>50</v>
      </c>
      <c r="AG84" s="374">
        <v>0</v>
      </c>
      <c r="AH84" s="46">
        <v>0</v>
      </c>
      <c r="AI84" s="375" t="s">
        <v>50</v>
      </c>
      <c r="AJ84" s="46">
        <v>0</v>
      </c>
      <c r="AK84" s="46">
        <v>0</v>
      </c>
      <c r="AL84" s="46">
        <v>0</v>
      </c>
      <c r="AM84" s="374">
        <v>2</v>
      </c>
      <c r="AN84" s="64" t="s">
        <v>8</v>
      </c>
      <c r="AO84" s="24"/>
      <c r="AQ84" s="402" t="str">
        <f t="shared" si="6"/>
        <v>-</v>
      </c>
    </row>
    <row r="85" spans="1:43" ht="15.6" customHeight="1" x14ac:dyDescent="0.2">
      <c r="A85" s="61">
        <v>18.2</v>
      </c>
      <c r="B85" s="31" t="s">
        <v>4</v>
      </c>
      <c r="C85" s="104" t="s">
        <v>50</v>
      </c>
      <c r="D85" s="106" t="s">
        <v>50</v>
      </c>
      <c r="E85" s="106" t="s">
        <v>50</v>
      </c>
      <c r="F85" s="106" t="s">
        <v>50</v>
      </c>
      <c r="G85" s="106" t="s">
        <v>50</v>
      </c>
      <c r="H85" s="267">
        <v>5</v>
      </c>
      <c r="I85" s="237">
        <v>0</v>
      </c>
      <c r="J85" s="181" t="s">
        <v>50</v>
      </c>
      <c r="K85" s="48">
        <v>0</v>
      </c>
      <c r="L85" s="50">
        <v>0</v>
      </c>
      <c r="M85" s="50">
        <v>0</v>
      </c>
      <c r="N85" s="50">
        <v>3</v>
      </c>
      <c r="O85" s="48">
        <v>0</v>
      </c>
      <c r="P85" s="50">
        <v>0</v>
      </c>
      <c r="Q85" s="50">
        <v>0</v>
      </c>
      <c r="R85" s="50">
        <v>0</v>
      </c>
      <c r="S85" s="48" t="s">
        <v>50</v>
      </c>
      <c r="T85" s="50" t="s">
        <v>50</v>
      </c>
      <c r="U85" s="268" t="s">
        <v>50</v>
      </c>
      <c r="V85" s="49" t="s">
        <v>50</v>
      </c>
      <c r="W85" s="50" t="s">
        <v>50</v>
      </c>
      <c r="X85" s="48" t="s">
        <v>50</v>
      </c>
      <c r="Y85" s="50" t="s">
        <v>50</v>
      </c>
      <c r="Z85" s="50" t="s">
        <v>50</v>
      </c>
      <c r="AA85" s="273" t="s">
        <v>50</v>
      </c>
      <c r="AB85" s="373" t="s">
        <v>50</v>
      </c>
      <c r="AC85" s="272" t="s">
        <v>50</v>
      </c>
      <c r="AD85" s="272" t="s">
        <v>50</v>
      </c>
      <c r="AE85" s="372"/>
      <c r="AF85" s="371"/>
      <c r="AG85" s="370">
        <v>0</v>
      </c>
      <c r="AH85" s="50">
        <v>0</v>
      </c>
      <c r="AI85" s="369"/>
      <c r="AJ85" s="50">
        <v>0</v>
      </c>
      <c r="AK85" s="50">
        <v>0</v>
      </c>
      <c r="AL85" s="50">
        <v>0</v>
      </c>
      <c r="AM85" s="368"/>
      <c r="AN85" s="65">
        <f>SUM(C85:AM85)</f>
        <v>8</v>
      </c>
      <c r="AO85" s="25"/>
      <c r="AQ85" s="402" t="str">
        <f t="shared" si="6"/>
        <v>-</v>
      </c>
    </row>
    <row r="86" spans="1:43" ht="15.6" customHeight="1" x14ac:dyDescent="0.2">
      <c r="A86" s="400" t="s">
        <v>98</v>
      </c>
      <c r="B86" s="29" t="s">
        <v>5</v>
      </c>
      <c r="C86" s="141" t="s">
        <v>50</v>
      </c>
      <c r="D86" s="121" t="s">
        <v>50</v>
      </c>
      <c r="E86" s="121" t="s">
        <v>50</v>
      </c>
      <c r="F86" s="121" t="s">
        <v>50</v>
      </c>
      <c r="G86" s="133" t="s">
        <v>50</v>
      </c>
      <c r="H86" s="138">
        <f>H85</f>
        <v>5</v>
      </c>
      <c r="I86" s="259">
        <f>H86-I84+I85</f>
        <v>5</v>
      </c>
      <c r="J86" s="136" t="s">
        <v>50</v>
      </c>
      <c r="K86" s="260">
        <f>I86-K84+K85</f>
        <v>5</v>
      </c>
      <c r="L86" s="262">
        <f t="shared" ref="L86:R86" si="8">K86-L84+L85</f>
        <v>5</v>
      </c>
      <c r="M86" s="262">
        <f t="shared" si="8"/>
        <v>3</v>
      </c>
      <c r="N86" s="261">
        <f t="shared" si="8"/>
        <v>4</v>
      </c>
      <c r="O86" s="260">
        <f t="shared" si="8"/>
        <v>3</v>
      </c>
      <c r="P86" s="262">
        <f t="shared" si="8"/>
        <v>3</v>
      </c>
      <c r="Q86" s="262">
        <f t="shared" si="8"/>
        <v>3</v>
      </c>
      <c r="R86" s="261">
        <f t="shared" si="8"/>
        <v>2</v>
      </c>
      <c r="S86" s="260" t="s">
        <v>50</v>
      </c>
      <c r="T86" s="261" t="s">
        <v>50</v>
      </c>
      <c r="U86" s="260" t="s">
        <v>50</v>
      </c>
      <c r="V86" s="262" t="s">
        <v>50</v>
      </c>
      <c r="W86" s="261" t="s">
        <v>50</v>
      </c>
      <c r="X86" s="260" t="s">
        <v>50</v>
      </c>
      <c r="Y86" s="262" t="s">
        <v>50</v>
      </c>
      <c r="Z86" s="261" t="s">
        <v>50</v>
      </c>
      <c r="AA86" s="263" t="s">
        <v>50</v>
      </c>
      <c r="AB86" s="264" t="s">
        <v>50</v>
      </c>
      <c r="AC86" s="263" t="s">
        <v>50</v>
      </c>
      <c r="AD86" s="265" t="s">
        <v>50</v>
      </c>
      <c r="AE86" s="264" t="s">
        <v>50</v>
      </c>
      <c r="AF86" s="165" t="s">
        <v>50</v>
      </c>
      <c r="AG86" s="260">
        <f>R86-AG84+AG85</f>
        <v>2</v>
      </c>
      <c r="AH86" s="367">
        <f>AG86-AH84+AH85</f>
        <v>2</v>
      </c>
      <c r="AI86" s="366" t="s">
        <v>50</v>
      </c>
      <c r="AJ86" s="260">
        <f>AH86-AJ84+AJ85</f>
        <v>2</v>
      </c>
      <c r="AK86" s="262">
        <f>AJ86-AK84+AK85</f>
        <v>2</v>
      </c>
      <c r="AL86" s="262">
        <f>AK86-AL84+AL85</f>
        <v>2</v>
      </c>
      <c r="AM86" s="262">
        <f>AL86-AM84+AM85</f>
        <v>0</v>
      </c>
      <c r="AN86" s="66"/>
      <c r="AO86" s="26">
        <f>MAX(C86:AM86)</f>
        <v>5</v>
      </c>
      <c r="AQ86" s="402">
        <f t="shared" si="6"/>
        <v>7</v>
      </c>
    </row>
    <row r="87" spans="1:43" ht="15.6" customHeight="1" x14ac:dyDescent="0.2">
      <c r="A87" s="401"/>
      <c r="B87" s="29" t="s">
        <v>6</v>
      </c>
      <c r="C87" s="365"/>
      <c r="D87" s="359"/>
      <c r="E87" s="359"/>
      <c r="F87" s="359"/>
      <c r="G87" s="359"/>
      <c r="H87" s="364"/>
      <c r="I87" s="357"/>
      <c r="J87" s="363"/>
      <c r="K87" s="242"/>
      <c r="L87" s="241"/>
      <c r="M87" s="240">
        <v>18.28</v>
      </c>
      <c r="N87" s="241"/>
      <c r="O87" s="242"/>
      <c r="P87" s="240">
        <v>18.32</v>
      </c>
      <c r="Q87" s="241"/>
      <c r="R87" s="241"/>
      <c r="S87" s="242"/>
      <c r="T87" s="240" t="s">
        <v>50</v>
      </c>
      <c r="U87" s="313"/>
      <c r="V87" s="355"/>
      <c r="W87" s="241"/>
      <c r="X87" s="242"/>
      <c r="Y87" s="241"/>
      <c r="Z87" s="241"/>
      <c r="AA87" s="246"/>
      <c r="AB87" s="354" t="s">
        <v>50</v>
      </c>
      <c r="AC87" s="244"/>
      <c r="AD87" s="244"/>
      <c r="AE87" s="354" t="s">
        <v>50</v>
      </c>
      <c r="AF87" s="362" t="s">
        <v>50</v>
      </c>
      <c r="AG87" s="351">
        <v>18.36</v>
      </c>
      <c r="AH87" s="241"/>
      <c r="AI87" s="361" t="s">
        <v>50</v>
      </c>
      <c r="AJ87" s="240">
        <v>18.399999999999999</v>
      </c>
      <c r="AK87" s="241"/>
      <c r="AL87" s="241"/>
      <c r="AM87" s="351">
        <v>18.46</v>
      </c>
      <c r="AN87" s="67">
        <v>0.26</v>
      </c>
      <c r="AO87" s="25"/>
      <c r="AQ87" s="402" t="str">
        <f t="shared" si="6"/>
        <v>-</v>
      </c>
    </row>
    <row r="88" spans="1:43" ht="15.6" customHeight="1" x14ac:dyDescent="0.2">
      <c r="A88" s="401"/>
      <c r="B88" s="29" t="s">
        <v>7</v>
      </c>
      <c r="C88" s="360" t="s">
        <v>50</v>
      </c>
      <c r="D88" s="359"/>
      <c r="E88" s="359"/>
      <c r="F88" s="359"/>
      <c r="G88" s="359"/>
      <c r="H88" s="358">
        <v>18.2</v>
      </c>
      <c r="I88" s="357"/>
      <c r="J88" s="356" t="s">
        <v>50</v>
      </c>
      <c r="K88" s="242"/>
      <c r="L88" s="241"/>
      <c r="M88" s="240">
        <v>18.28</v>
      </c>
      <c r="N88" s="241"/>
      <c r="O88" s="242"/>
      <c r="P88" s="240">
        <v>18.32</v>
      </c>
      <c r="Q88" s="241"/>
      <c r="R88" s="241"/>
      <c r="S88" s="242"/>
      <c r="T88" s="240" t="s">
        <v>50</v>
      </c>
      <c r="U88" s="313"/>
      <c r="V88" s="355"/>
      <c r="W88" s="241"/>
      <c r="X88" s="242"/>
      <c r="Y88" s="241"/>
      <c r="Z88" s="241"/>
      <c r="AA88" s="246"/>
      <c r="AB88" s="354" t="s">
        <v>50</v>
      </c>
      <c r="AC88" s="244"/>
      <c r="AD88" s="244"/>
      <c r="AE88" s="353"/>
      <c r="AF88" s="352"/>
      <c r="AG88" s="351">
        <v>18.36</v>
      </c>
      <c r="AH88" s="241"/>
      <c r="AI88" s="350"/>
      <c r="AJ88" s="240">
        <v>18.399999999999999</v>
      </c>
      <c r="AK88" s="241"/>
      <c r="AL88" s="241"/>
      <c r="AM88" s="349"/>
      <c r="AN88" s="66"/>
      <c r="AO88" s="27"/>
      <c r="AQ88" s="402" t="str">
        <f t="shared" si="6"/>
        <v>-</v>
      </c>
    </row>
    <row r="89" spans="1:43" ht="15.6" customHeight="1" thickBot="1" x14ac:dyDescent="0.25">
      <c r="A89" s="62">
        <v>224</v>
      </c>
      <c r="B89" s="35" t="s">
        <v>9</v>
      </c>
      <c r="C89" s="235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4"/>
      <c r="AH89" s="234"/>
      <c r="AI89" s="234"/>
      <c r="AJ89" s="234"/>
      <c r="AK89" s="234"/>
      <c r="AL89" s="234"/>
      <c r="AM89" s="233"/>
      <c r="AN89" s="68"/>
      <c r="AO89" s="28"/>
      <c r="AQ89" s="402" t="str">
        <f t="shared" si="6"/>
        <v>-</v>
      </c>
    </row>
    <row r="90" spans="1:43" ht="15.6" customHeight="1" x14ac:dyDescent="0.2">
      <c r="A90" s="60"/>
      <c r="B90" s="30" t="s">
        <v>3</v>
      </c>
      <c r="C90" s="379"/>
      <c r="D90" s="108">
        <v>0</v>
      </c>
      <c r="E90" s="108">
        <v>0</v>
      </c>
      <c r="F90" s="108">
        <v>0</v>
      </c>
      <c r="G90" s="108">
        <v>0</v>
      </c>
      <c r="H90" s="175"/>
      <c r="I90" s="176" t="s">
        <v>50</v>
      </c>
      <c r="J90" s="378"/>
      <c r="K90" s="47">
        <v>0</v>
      </c>
      <c r="L90" s="46">
        <v>0</v>
      </c>
      <c r="M90" s="46">
        <v>0</v>
      </c>
      <c r="N90" s="46">
        <v>0</v>
      </c>
      <c r="O90" s="47" t="s">
        <v>50</v>
      </c>
      <c r="P90" s="46" t="s">
        <v>50</v>
      </c>
      <c r="Q90" s="46" t="s">
        <v>50</v>
      </c>
      <c r="R90" s="46" t="s">
        <v>50</v>
      </c>
      <c r="S90" s="47">
        <v>0</v>
      </c>
      <c r="T90" s="46">
        <v>1</v>
      </c>
      <c r="U90" s="277" t="s">
        <v>50</v>
      </c>
      <c r="V90" s="45" t="s">
        <v>50</v>
      </c>
      <c r="W90" s="46" t="s">
        <v>50</v>
      </c>
      <c r="X90" s="47" t="s">
        <v>50</v>
      </c>
      <c r="Y90" s="46" t="s">
        <v>50</v>
      </c>
      <c r="Z90" s="46" t="s">
        <v>50</v>
      </c>
      <c r="AA90" s="282">
        <v>3</v>
      </c>
      <c r="AB90" s="377">
        <v>0</v>
      </c>
      <c r="AC90" s="281" t="s">
        <v>50</v>
      </c>
      <c r="AD90" s="281" t="s">
        <v>50</v>
      </c>
      <c r="AE90" s="377" t="s">
        <v>50</v>
      </c>
      <c r="AF90" s="376" t="s">
        <v>50</v>
      </c>
      <c r="AG90" s="374" t="s">
        <v>50</v>
      </c>
      <c r="AH90" s="46" t="s">
        <v>50</v>
      </c>
      <c r="AI90" s="375" t="s">
        <v>50</v>
      </c>
      <c r="AJ90" s="46" t="s">
        <v>50</v>
      </c>
      <c r="AK90" s="46" t="s">
        <v>50</v>
      </c>
      <c r="AL90" s="46" t="s">
        <v>50</v>
      </c>
      <c r="AM90" s="374" t="s">
        <v>50</v>
      </c>
      <c r="AN90" s="64" t="s">
        <v>8</v>
      </c>
      <c r="AO90" s="24"/>
      <c r="AQ90" s="402" t="str">
        <f t="shared" si="6"/>
        <v>-</v>
      </c>
    </row>
    <row r="91" spans="1:43" ht="15.6" customHeight="1" x14ac:dyDescent="0.2">
      <c r="A91" s="61">
        <v>19.350000000000001</v>
      </c>
      <c r="B91" s="31" t="s">
        <v>4</v>
      </c>
      <c r="C91" s="104">
        <v>2</v>
      </c>
      <c r="D91" s="106">
        <v>0</v>
      </c>
      <c r="E91" s="106">
        <v>0</v>
      </c>
      <c r="F91" s="106">
        <v>0</v>
      </c>
      <c r="G91" s="106">
        <v>0</v>
      </c>
      <c r="H91" s="267" t="s">
        <v>50</v>
      </c>
      <c r="I91" s="237" t="s">
        <v>50</v>
      </c>
      <c r="J91" s="181" t="s">
        <v>50</v>
      </c>
      <c r="K91" s="48">
        <v>2</v>
      </c>
      <c r="L91" s="50">
        <v>0</v>
      </c>
      <c r="M91" s="50">
        <v>0</v>
      </c>
      <c r="N91" s="50">
        <v>0</v>
      </c>
      <c r="O91" s="48" t="s">
        <v>50</v>
      </c>
      <c r="P91" s="50" t="s">
        <v>50</v>
      </c>
      <c r="Q91" s="50" t="s">
        <v>50</v>
      </c>
      <c r="R91" s="50" t="s">
        <v>50</v>
      </c>
      <c r="S91" s="48">
        <v>0</v>
      </c>
      <c r="T91" s="50">
        <v>0</v>
      </c>
      <c r="U91" s="268" t="s">
        <v>50</v>
      </c>
      <c r="V91" s="49" t="s">
        <v>50</v>
      </c>
      <c r="W91" s="50" t="s">
        <v>50</v>
      </c>
      <c r="X91" s="48" t="s">
        <v>50</v>
      </c>
      <c r="Y91" s="50" t="s">
        <v>50</v>
      </c>
      <c r="Z91" s="50" t="s">
        <v>50</v>
      </c>
      <c r="AA91" s="273">
        <v>0</v>
      </c>
      <c r="AB91" s="373" t="s">
        <v>50</v>
      </c>
      <c r="AC91" s="272" t="s">
        <v>50</v>
      </c>
      <c r="AD91" s="272" t="s">
        <v>50</v>
      </c>
      <c r="AE91" s="372"/>
      <c r="AF91" s="371"/>
      <c r="AG91" s="370" t="s">
        <v>50</v>
      </c>
      <c r="AH91" s="50" t="s">
        <v>50</v>
      </c>
      <c r="AI91" s="369"/>
      <c r="AJ91" s="50" t="s">
        <v>50</v>
      </c>
      <c r="AK91" s="50" t="s">
        <v>50</v>
      </c>
      <c r="AL91" s="50" t="s">
        <v>50</v>
      </c>
      <c r="AM91" s="368"/>
      <c r="AN91" s="65">
        <f>SUM(C91:AM91)</f>
        <v>4</v>
      </c>
      <c r="AO91" s="25"/>
      <c r="AQ91" s="402" t="str">
        <f t="shared" si="6"/>
        <v>-</v>
      </c>
    </row>
    <row r="92" spans="1:43" ht="15.6" customHeight="1" x14ac:dyDescent="0.2">
      <c r="A92" s="400" t="s">
        <v>101</v>
      </c>
      <c r="B92" s="29" t="s">
        <v>5</v>
      </c>
      <c r="C92" s="141">
        <f>C91</f>
        <v>2</v>
      </c>
      <c r="D92" s="121">
        <f>C92-D90+D91</f>
        <v>2</v>
      </c>
      <c r="E92" s="121">
        <f>D92-E90+E91</f>
        <v>2</v>
      </c>
      <c r="F92" s="121">
        <f>E92-F90+F91</f>
        <v>2</v>
      </c>
      <c r="G92" s="133">
        <f>F92-G90+G91</f>
        <v>2</v>
      </c>
      <c r="H92" s="138" t="str">
        <f>H91</f>
        <v>x</v>
      </c>
      <c r="I92" s="259" t="s">
        <v>50</v>
      </c>
      <c r="J92" s="136" t="s">
        <v>50</v>
      </c>
      <c r="K92" s="260">
        <f>G92-K90+K91</f>
        <v>4</v>
      </c>
      <c r="L92" s="262">
        <f>K92-L90+L91</f>
        <v>4</v>
      </c>
      <c r="M92" s="262">
        <f>L92-M90+M91</f>
        <v>4</v>
      </c>
      <c r="N92" s="261">
        <f>M92-N90+N91</f>
        <v>4</v>
      </c>
      <c r="O92" s="260" t="s">
        <v>50</v>
      </c>
      <c r="P92" s="262" t="s">
        <v>50</v>
      </c>
      <c r="Q92" s="262" t="s">
        <v>50</v>
      </c>
      <c r="R92" s="261" t="s">
        <v>50</v>
      </c>
      <c r="S92" s="260">
        <f>N92-S90+S91</f>
        <v>4</v>
      </c>
      <c r="T92" s="261">
        <f>S92-T90+T91</f>
        <v>3</v>
      </c>
      <c r="U92" s="260" t="s">
        <v>50</v>
      </c>
      <c r="V92" s="262" t="s">
        <v>50</v>
      </c>
      <c r="W92" s="261" t="s">
        <v>50</v>
      </c>
      <c r="X92" s="260" t="s">
        <v>50</v>
      </c>
      <c r="Y92" s="262" t="s">
        <v>50</v>
      </c>
      <c r="Z92" s="261" t="s">
        <v>50</v>
      </c>
      <c r="AA92" s="263">
        <f>T92-AA90+AA91</f>
        <v>0</v>
      </c>
      <c r="AB92" s="264">
        <f>AA92-AB90</f>
        <v>0</v>
      </c>
      <c r="AC92" s="263" t="s">
        <v>50</v>
      </c>
      <c r="AD92" s="265" t="s">
        <v>50</v>
      </c>
      <c r="AE92" s="264" t="s">
        <v>50</v>
      </c>
      <c r="AF92" s="165" t="s">
        <v>50</v>
      </c>
      <c r="AG92" s="260" t="s">
        <v>50</v>
      </c>
      <c r="AH92" s="367" t="s">
        <v>50</v>
      </c>
      <c r="AI92" s="366" t="s">
        <v>50</v>
      </c>
      <c r="AJ92" s="260" t="s">
        <v>50</v>
      </c>
      <c r="AK92" s="262" t="s">
        <v>50</v>
      </c>
      <c r="AL92" s="262" t="s">
        <v>50</v>
      </c>
      <c r="AM92" s="262" t="s">
        <v>50</v>
      </c>
      <c r="AN92" s="66"/>
      <c r="AO92" s="26">
        <f>MAX(C92:AM92)</f>
        <v>4</v>
      </c>
      <c r="AQ92" s="402">
        <f t="shared" si="6"/>
        <v>2</v>
      </c>
    </row>
    <row r="93" spans="1:43" ht="15.6" customHeight="1" x14ac:dyDescent="0.2">
      <c r="A93" s="401"/>
      <c r="B93" s="29" t="s">
        <v>6</v>
      </c>
      <c r="C93" s="365"/>
      <c r="D93" s="359"/>
      <c r="E93" s="359"/>
      <c r="F93" s="359"/>
      <c r="G93" s="359"/>
      <c r="H93" s="364"/>
      <c r="I93" s="357"/>
      <c r="J93" s="363"/>
      <c r="K93" s="242"/>
      <c r="L93" s="241"/>
      <c r="M93" s="240">
        <v>19.46</v>
      </c>
      <c r="N93" s="241"/>
      <c r="O93" s="242"/>
      <c r="P93" s="240" t="s">
        <v>50</v>
      </c>
      <c r="Q93" s="241"/>
      <c r="R93" s="241"/>
      <c r="S93" s="242"/>
      <c r="T93" s="240">
        <v>19.5</v>
      </c>
      <c r="U93" s="313"/>
      <c r="V93" s="355"/>
      <c r="W93" s="241"/>
      <c r="X93" s="242"/>
      <c r="Y93" s="241"/>
      <c r="Z93" s="241"/>
      <c r="AA93" s="246"/>
      <c r="AB93" s="354">
        <v>19.53</v>
      </c>
      <c r="AC93" s="244"/>
      <c r="AD93" s="244"/>
      <c r="AE93" s="354" t="s">
        <v>50</v>
      </c>
      <c r="AF93" s="362" t="s">
        <v>50</v>
      </c>
      <c r="AG93" s="351" t="s">
        <v>50</v>
      </c>
      <c r="AH93" s="241"/>
      <c r="AI93" s="361" t="s">
        <v>50</v>
      </c>
      <c r="AJ93" s="240" t="s">
        <v>50</v>
      </c>
      <c r="AK93" s="241"/>
      <c r="AL93" s="241"/>
      <c r="AM93" s="351" t="s">
        <v>50</v>
      </c>
      <c r="AN93" s="67">
        <v>0.18</v>
      </c>
      <c r="AO93" s="25"/>
      <c r="AQ93" s="402" t="str">
        <f t="shared" si="6"/>
        <v>-</v>
      </c>
    </row>
    <row r="94" spans="1:43" ht="15.6" customHeight="1" x14ac:dyDescent="0.2">
      <c r="A94" s="401"/>
      <c r="B94" s="29" t="s">
        <v>7</v>
      </c>
      <c r="C94" s="360">
        <v>19.350000000000001</v>
      </c>
      <c r="D94" s="359"/>
      <c r="E94" s="359"/>
      <c r="F94" s="359"/>
      <c r="G94" s="359"/>
      <c r="H94" s="358" t="s">
        <v>50</v>
      </c>
      <c r="I94" s="357"/>
      <c r="J94" s="356" t="s">
        <v>50</v>
      </c>
      <c r="K94" s="242"/>
      <c r="L94" s="241"/>
      <c r="M94" s="240">
        <v>19.46</v>
      </c>
      <c r="N94" s="241"/>
      <c r="O94" s="242"/>
      <c r="P94" s="240" t="s">
        <v>50</v>
      </c>
      <c r="Q94" s="241"/>
      <c r="R94" s="241"/>
      <c r="S94" s="242"/>
      <c r="T94" s="240">
        <v>19.5</v>
      </c>
      <c r="U94" s="313"/>
      <c r="V94" s="355"/>
      <c r="W94" s="241"/>
      <c r="X94" s="242"/>
      <c r="Y94" s="241"/>
      <c r="Z94" s="241"/>
      <c r="AA94" s="246"/>
      <c r="AB94" s="354" t="s">
        <v>50</v>
      </c>
      <c r="AC94" s="244"/>
      <c r="AD94" s="244"/>
      <c r="AE94" s="353"/>
      <c r="AF94" s="352"/>
      <c r="AG94" s="351" t="s">
        <v>50</v>
      </c>
      <c r="AH94" s="241"/>
      <c r="AI94" s="350"/>
      <c r="AJ94" s="240" t="s">
        <v>50</v>
      </c>
      <c r="AK94" s="241"/>
      <c r="AL94" s="241"/>
      <c r="AM94" s="349"/>
      <c r="AN94" s="66"/>
      <c r="AO94" s="27"/>
      <c r="AQ94" s="402" t="str">
        <f t="shared" si="6"/>
        <v>-</v>
      </c>
    </row>
    <row r="95" spans="1:43" ht="15.6" customHeight="1" thickBot="1" x14ac:dyDescent="0.25">
      <c r="A95" s="62">
        <v>224</v>
      </c>
      <c r="B95" s="35" t="s">
        <v>9</v>
      </c>
      <c r="C95" s="235"/>
      <c r="D95" s="234"/>
      <c r="E95" s="234"/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4"/>
      <c r="AH95" s="234"/>
      <c r="AI95" s="234"/>
      <c r="AJ95" s="234"/>
      <c r="AK95" s="234"/>
      <c r="AL95" s="234"/>
      <c r="AM95" s="233"/>
      <c r="AN95" s="68"/>
      <c r="AO95" s="28"/>
      <c r="AQ95" s="402" t="str">
        <f t="shared" si="6"/>
        <v>-</v>
      </c>
    </row>
    <row r="96" spans="1:43" ht="15.6" customHeight="1" x14ac:dyDescent="0.2">
      <c r="A96" s="60"/>
      <c r="B96" s="30" t="s">
        <v>3</v>
      </c>
      <c r="C96" s="379"/>
      <c r="D96" s="108" t="s">
        <v>50</v>
      </c>
      <c r="E96" s="108" t="s">
        <v>50</v>
      </c>
      <c r="F96" s="108" t="s">
        <v>50</v>
      </c>
      <c r="G96" s="108" t="s">
        <v>50</v>
      </c>
      <c r="H96" s="175"/>
      <c r="I96" s="176" t="s">
        <v>50</v>
      </c>
      <c r="J96" s="378"/>
      <c r="K96" s="47">
        <v>0</v>
      </c>
      <c r="L96" s="46">
        <v>0</v>
      </c>
      <c r="M96" s="46">
        <v>1</v>
      </c>
      <c r="N96" s="46">
        <v>1</v>
      </c>
      <c r="O96" s="47">
        <v>0</v>
      </c>
      <c r="P96" s="46">
        <v>0</v>
      </c>
      <c r="Q96" s="46">
        <v>0</v>
      </c>
      <c r="R96" s="46">
        <v>0</v>
      </c>
      <c r="S96" s="47" t="s">
        <v>50</v>
      </c>
      <c r="T96" s="46" t="s">
        <v>50</v>
      </c>
      <c r="U96" s="277" t="s">
        <v>50</v>
      </c>
      <c r="V96" s="45" t="s">
        <v>50</v>
      </c>
      <c r="W96" s="46" t="s">
        <v>50</v>
      </c>
      <c r="X96" s="47">
        <v>0</v>
      </c>
      <c r="Y96" s="46">
        <v>0</v>
      </c>
      <c r="Z96" s="46">
        <v>2</v>
      </c>
      <c r="AA96" s="282">
        <v>0</v>
      </c>
      <c r="AB96" s="377">
        <v>0</v>
      </c>
      <c r="AC96" s="281">
        <v>0</v>
      </c>
      <c r="AD96" s="281">
        <v>0</v>
      </c>
      <c r="AE96" s="377">
        <v>0</v>
      </c>
      <c r="AF96" s="376" t="s">
        <v>50</v>
      </c>
      <c r="AG96" s="374" t="s">
        <v>50</v>
      </c>
      <c r="AH96" s="46" t="s">
        <v>50</v>
      </c>
      <c r="AI96" s="375" t="s">
        <v>50</v>
      </c>
      <c r="AJ96" s="46" t="s">
        <v>50</v>
      </c>
      <c r="AK96" s="46" t="s">
        <v>50</v>
      </c>
      <c r="AL96" s="46" t="s">
        <v>50</v>
      </c>
      <c r="AM96" s="374" t="s">
        <v>50</v>
      </c>
      <c r="AN96" s="64" t="s">
        <v>8</v>
      </c>
      <c r="AO96" s="24"/>
      <c r="AQ96" s="402" t="str">
        <f t="shared" si="6"/>
        <v>-</v>
      </c>
    </row>
    <row r="97" spans="1:43" ht="15.6" customHeight="1" x14ac:dyDescent="0.2">
      <c r="A97" s="61">
        <v>20.22</v>
      </c>
      <c r="B97" s="31" t="s">
        <v>4</v>
      </c>
      <c r="C97" s="104" t="s">
        <v>50</v>
      </c>
      <c r="D97" s="106" t="s">
        <v>50</v>
      </c>
      <c r="E97" s="106" t="s">
        <v>50</v>
      </c>
      <c r="F97" s="106" t="s">
        <v>50</v>
      </c>
      <c r="G97" s="106" t="s">
        <v>50</v>
      </c>
      <c r="H97" s="267" t="s">
        <v>50</v>
      </c>
      <c r="I97" s="237" t="s">
        <v>50</v>
      </c>
      <c r="J97" s="181">
        <v>2</v>
      </c>
      <c r="K97" s="48">
        <v>1</v>
      </c>
      <c r="L97" s="50">
        <v>0</v>
      </c>
      <c r="M97" s="50">
        <v>1</v>
      </c>
      <c r="N97" s="50">
        <v>0</v>
      </c>
      <c r="O97" s="48">
        <v>0</v>
      </c>
      <c r="P97" s="50">
        <v>0</v>
      </c>
      <c r="Q97" s="50">
        <v>0</v>
      </c>
      <c r="R97" s="50">
        <v>0</v>
      </c>
      <c r="S97" s="48" t="s">
        <v>50</v>
      </c>
      <c r="T97" s="50" t="s">
        <v>50</v>
      </c>
      <c r="U97" s="268" t="s">
        <v>50</v>
      </c>
      <c r="V97" s="49" t="s">
        <v>50</v>
      </c>
      <c r="W97" s="50" t="s">
        <v>50</v>
      </c>
      <c r="X97" s="48">
        <v>0</v>
      </c>
      <c r="Y97" s="50">
        <v>0</v>
      </c>
      <c r="Z97" s="50">
        <v>0</v>
      </c>
      <c r="AA97" s="273">
        <v>0</v>
      </c>
      <c r="AB97" s="373">
        <v>0</v>
      </c>
      <c r="AC97" s="272">
        <v>0</v>
      </c>
      <c r="AD97" s="272">
        <v>0</v>
      </c>
      <c r="AE97" s="372"/>
      <c r="AF97" s="371"/>
      <c r="AG97" s="370" t="s">
        <v>50</v>
      </c>
      <c r="AH97" s="50" t="s">
        <v>50</v>
      </c>
      <c r="AI97" s="369"/>
      <c r="AJ97" s="50" t="s">
        <v>50</v>
      </c>
      <c r="AK97" s="50" t="s">
        <v>50</v>
      </c>
      <c r="AL97" s="50" t="s">
        <v>50</v>
      </c>
      <c r="AM97" s="368"/>
      <c r="AN97" s="65">
        <f>SUM(C97:AM97)</f>
        <v>4</v>
      </c>
      <c r="AO97" s="25"/>
      <c r="AQ97" s="402" t="str">
        <f t="shared" si="6"/>
        <v>-</v>
      </c>
    </row>
    <row r="98" spans="1:43" ht="15.6" customHeight="1" x14ac:dyDescent="0.2">
      <c r="A98" s="400" t="s">
        <v>96</v>
      </c>
      <c r="B98" s="29" t="s">
        <v>5</v>
      </c>
      <c r="C98" s="141" t="s">
        <v>50</v>
      </c>
      <c r="D98" s="121" t="s">
        <v>50</v>
      </c>
      <c r="E98" s="121" t="s">
        <v>50</v>
      </c>
      <c r="F98" s="121" t="s">
        <v>50</v>
      </c>
      <c r="G98" s="133" t="s">
        <v>50</v>
      </c>
      <c r="H98" s="138" t="s">
        <v>50</v>
      </c>
      <c r="I98" s="259" t="s">
        <v>50</v>
      </c>
      <c r="J98" s="136">
        <f>J97</f>
        <v>2</v>
      </c>
      <c r="K98" s="260">
        <f t="shared" ref="K98:R98" si="9">J98-K96+K97</f>
        <v>3</v>
      </c>
      <c r="L98" s="262">
        <f t="shared" si="9"/>
        <v>3</v>
      </c>
      <c r="M98" s="262">
        <f t="shared" si="9"/>
        <v>3</v>
      </c>
      <c r="N98" s="261">
        <f t="shared" si="9"/>
        <v>2</v>
      </c>
      <c r="O98" s="260">
        <f t="shared" si="9"/>
        <v>2</v>
      </c>
      <c r="P98" s="262">
        <f t="shared" si="9"/>
        <v>2</v>
      </c>
      <c r="Q98" s="262">
        <f t="shared" si="9"/>
        <v>2</v>
      </c>
      <c r="R98" s="261">
        <f t="shared" si="9"/>
        <v>2</v>
      </c>
      <c r="S98" s="260" t="s">
        <v>50</v>
      </c>
      <c r="T98" s="261" t="s">
        <v>50</v>
      </c>
      <c r="U98" s="260" t="s">
        <v>50</v>
      </c>
      <c r="V98" s="262" t="s">
        <v>50</v>
      </c>
      <c r="W98" s="261" t="s">
        <v>50</v>
      </c>
      <c r="X98" s="260">
        <f>R98-X96+X97</f>
        <v>2</v>
      </c>
      <c r="Y98" s="262">
        <f t="shared" ref="Y98:AE98" si="10">X98-Y96+Y97</f>
        <v>2</v>
      </c>
      <c r="Z98" s="261">
        <f t="shared" si="10"/>
        <v>0</v>
      </c>
      <c r="AA98" s="263">
        <f t="shared" si="10"/>
        <v>0</v>
      </c>
      <c r="AB98" s="264">
        <f t="shared" si="10"/>
        <v>0</v>
      </c>
      <c r="AC98" s="263">
        <f t="shared" si="10"/>
        <v>0</v>
      </c>
      <c r="AD98" s="265">
        <f t="shared" si="10"/>
        <v>0</v>
      </c>
      <c r="AE98" s="264">
        <f t="shared" si="10"/>
        <v>0</v>
      </c>
      <c r="AF98" s="165" t="s">
        <v>50</v>
      </c>
      <c r="AG98" s="260" t="s">
        <v>50</v>
      </c>
      <c r="AH98" s="367" t="s">
        <v>50</v>
      </c>
      <c r="AI98" s="366" t="s">
        <v>50</v>
      </c>
      <c r="AJ98" s="260" t="s">
        <v>50</v>
      </c>
      <c r="AK98" s="262" t="s">
        <v>50</v>
      </c>
      <c r="AL98" s="262" t="s">
        <v>50</v>
      </c>
      <c r="AM98" s="262" t="s">
        <v>50</v>
      </c>
      <c r="AN98" s="66"/>
      <c r="AO98" s="26">
        <f>MAX(C98:AM98)</f>
        <v>3</v>
      </c>
      <c r="AQ98" s="402">
        <f t="shared" si="6"/>
        <v>0</v>
      </c>
    </row>
    <row r="99" spans="1:43" ht="15.6" customHeight="1" x14ac:dyDescent="0.2">
      <c r="A99" s="401"/>
      <c r="B99" s="29" t="s">
        <v>6</v>
      </c>
      <c r="C99" s="365"/>
      <c r="D99" s="359"/>
      <c r="E99" s="359"/>
      <c r="F99" s="359"/>
      <c r="G99" s="359"/>
      <c r="H99" s="364"/>
      <c r="I99" s="357"/>
      <c r="J99" s="363"/>
      <c r="K99" s="242"/>
      <c r="L99" s="241"/>
      <c r="M99" s="240">
        <v>20.260000000000002</v>
      </c>
      <c r="N99" s="241"/>
      <c r="O99" s="242"/>
      <c r="P99" s="240">
        <v>20.3</v>
      </c>
      <c r="Q99" s="241"/>
      <c r="R99" s="241"/>
      <c r="S99" s="242"/>
      <c r="T99" s="240" t="s">
        <v>50</v>
      </c>
      <c r="U99" s="313"/>
      <c r="V99" s="355"/>
      <c r="W99" s="241"/>
      <c r="X99" s="242"/>
      <c r="Y99" s="241"/>
      <c r="Z99" s="241"/>
      <c r="AA99" s="246"/>
      <c r="AB99" s="354">
        <v>20.38</v>
      </c>
      <c r="AC99" s="244"/>
      <c r="AD99" s="244"/>
      <c r="AE99" s="354">
        <v>20.41</v>
      </c>
      <c r="AF99" s="362" t="s">
        <v>50</v>
      </c>
      <c r="AG99" s="351" t="s">
        <v>50</v>
      </c>
      <c r="AH99" s="241"/>
      <c r="AI99" s="361" t="s">
        <v>50</v>
      </c>
      <c r="AJ99" s="240" t="s">
        <v>50</v>
      </c>
      <c r="AK99" s="241"/>
      <c r="AL99" s="241"/>
      <c r="AM99" s="351" t="s">
        <v>50</v>
      </c>
      <c r="AN99" s="67">
        <v>0.19</v>
      </c>
      <c r="AO99" s="25"/>
      <c r="AQ99" s="402" t="str">
        <f t="shared" si="6"/>
        <v>-</v>
      </c>
    </row>
    <row r="100" spans="1:43" ht="15.6" customHeight="1" x14ac:dyDescent="0.2">
      <c r="A100" s="401"/>
      <c r="B100" s="29" t="s">
        <v>7</v>
      </c>
      <c r="C100" s="360" t="s">
        <v>50</v>
      </c>
      <c r="D100" s="359"/>
      <c r="E100" s="359"/>
      <c r="F100" s="359"/>
      <c r="G100" s="359"/>
      <c r="H100" s="358" t="s">
        <v>50</v>
      </c>
      <c r="I100" s="357"/>
      <c r="J100" s="356">
        <v>20.22</v>
      </c>
      <c r="K100" s="242"/>
      <c r="L100" s="241"/>
      <c r="M100" s="240">
        <v>20.260000000000002</v>
      </c>
      <c r="N100" s="241"/>
      <c r="O100" s="242"/>
      <c r="P100" s="240">
        <v>20.3</v>
      </c>
      <c r="Q100" s="241"/>
      <c r="R100" s="241"/>
      <c r="S100" s="242"/>
      <c r="T100" s="240" t="s">
        <v>50</v>
      </c>
      <c r="U100" s="313"/>
      <c r="V100" s="355"/>
      <c r="W100" s="241"/>
      <c r="X100" s="242"/>
      <c r="Y100" s="241"/>
      <c r="Z100" s="241"/>
      <c r="AA100" s="246"/>
      <c r="AB100" s="354">
        <v>20.38</v>
      </c>
      <c r="AC100" s="244"/>
      <c r="AD100" s="244"/>
      <c r="AE100" s="353"/>
      <c r="AF100" s="352"/>
      <c r="AG100" s="351" t="s">
        <v>50</v>
      </c>
      <c r="AH100" s="241"/>
      <c r="AI100" s="350"/>
      <c r="AJ100" s="240" t="s">
        <v>50</v>
      </c>
      <c r="AK100" s="241"/>
      <c r="AL100" s="241"/>
      <c r="AM100" s="349"/>
      <c r="AN100" s="66"/>
      <c r="AO100" s="27"/>
      <c r="AQ100" s="402" t="str">
        <f t="shared" si="6"/>
        <v>-</v>
      </c>
    </row>
    <row r="101" spans="1:43" ht="15.6" customHeight="1" thickBot="1" x14ac:dyDescent="0.25">
      <c r="A101" s="62">
        <v>224</v>
      </c>
      <c r="B101" s="35" t="s">
        <v>9</v>
      </c>
      <c r="C101" s="235"/>
      <c r="D101" s="234"/>
      <c r="E101" s="234"/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34"/>
      <c r="AH101" s="234"/>
      <c r="AI101" s="234"/>
      <c r="AJ101" s="234"/>
      <c r="AK101" s="234"/>
      <c r="AL101" s="234"/>
      <c r="AM101" s="233"/>
      <c r="AN101" s="68"/>
      <c r="AO101" s="28"/>
      <c r="AQ101" s="402" t="str">
        <f t="shared" si="6"/>
        <v>-</v>
      </c>
    </row>
    <row r="102" spans="1:43" ht="15.6" customHeight="1" x14ac:dyDescent="0.2">
      <c r="A102" s="60"/>
      <c r="B102" s="30" t="s">
        <v>3</v>
      </c>
      <c r="C102" s="379"/>
      <c r="D102" s="108" t="s">
        <v>50</v>
      </c>
      <c r="E102" s="108" t="s">
        <v>50</v>
      </c>
      <c r="F102" s="108" t="s">
        <v>50</v>
      </c>
      <c r="G102" s="108" t="s">
        <v>50</v>
      </c>
      <c r="H102" s="175"/>
      <c r="I102" s="176" t="s">
        <v>50</v>
      </c>
      <c r="J102" s="378"/>
      <c r="K102" s="47">
        <v>0</v>
      </c>
      <c r="L102" s="46">
        <v>0</v>
      </c>
      <c r="M102" s="46">
        <v>0</v>
      </c>
      <c r="N102" s="46">
        <v>0</v>
      </c>
      <c r="O102" s="47" t="s">
        <v>50</v>
      </c>
      <c r="P102" s="46" t="s">
        <v>50</v>
      </c>
      <c r="Q102" s="46" t="s">
        <v>50</v>
      </c>
      <c r="R102" s="46" t="s">
        <v>50</v>
      </c>
      <c r="S102" s="47">
        <v>0</v>
      </c>
      <c r="T102" s="46">
        <v>0</v>
      </c>
      <c r="U102" s="277" t="s">
        <v>50</v>
      </c>
      <c r="V102" s="45" t="s">
        <v>50</v>
      </c>
      <c r="W102" s="46" t="s">
        <v>50</v>
      </c>
      <c r="X102" s="47" t="s">
        <v>50</v>
      </c>
      <c r="Y102" s="46" t="s">
        <v>50</v>
      </c>
      <c r="Z102" s="46" t="s">
        <v>50</v>
      </c>
      <c r="AA102" s="282">
        <v>0</v>
      </c>
      <c r="AB102" s="377">
        <v>0</v>
      </c>
      <c r="AC102" s="281">
        <v>0</v>
      </c>
      <c r="AD102" s="281">
        <v>0</v>
      </c>
      <c r="AE102" s="377">
        <v>0</v>
      </c>
      <c r="AF102" s="376" t="s">
        <v>50</v>
      </c>
      <c r="AG102" s="374" t="s">
        <v>50</v>
      </c>
      <c r="AH102" s="46" t="s">
        <v>50</v>
      </c>
      <c r="AI102" s="375" t="s">
        <v>50</v>
      </c>
      <c r="AJ102" s="46" t="s">
        <v>50</v>
      </c>
      <c r="AK102" s="46" t="s">
        <v>50</v>
      </c>
      <c r="AL102" s="46" t="s">
        <v>50</v>
      </c>
      <c r="AM102" s="374" t="s">
        <v>50</v>
      </c>
      <c r="AN102" s="64" t="s">
        <v>8</v>
      </c>
      <c r="AO102" s="24"/>
      <c r="AQ102" s="402" t="str">
        <f t="shared" si="6"/>
        <v>-</v>
      </c>
    </row>
    <row r="103" spans="1:43" ht="15.6" customHeight="1" x14ac:dyDescent="0.2">
      <c r="A103" s="61">
        <v>21.1</v>
      </c>
      <c r="B103" s="31" t="s">
        <v>4</v>
      </c>
      <c r="C103" s="104" t="s">
        <v>50</v>
      </c>
      <c r="D103" s="106" t="s">
        <v>50</v>
      </c>
      <c r="E103" s="106" t="s">
        <v>50</v>
      </c>
      <c r="F103" s="106" t="s">
        <v>50</v>
      </c>
      <c r="G103" s="106" t="s">
        <v>50</v>
      </c>
      <c r="H103" s="267" t="s">
        <v>50</v>
      </c>
      <c r="I103" s="237" t="s">
        <v>50</v>
      </c>
      <c r="J103" s="181">
        <v>0</v>
      </c>
      <c r="K103" s="48">
        <v>0</v>
      </c>
      <c r="L103" s="50">
        <v>0</v>
      </c>
      <c r="M103" s="50">
        <v>0</v>
      </c>
      <c r="N103" s="50">
        <v>0</v>
      </c>
      <c r="O103" s="48" t="s">
        <v>50</v>
      </c>
      <c r="P103" s="50" t="s">
        <v>50</v>
      </c>
      <c r="Q103" s="50" t="s">
        <v>50</v>
      </c>
      <c r="R103" s="50" t="s">
        <v>50</v>
      </c>
      <c r="S103" s="48">
        <v>0</v>
      </c>
      <c r="T103" s="50">
        <v>0</v>
      </c>
      <c r="U103" s="268" t="s">
        <v>50</v>
      </c>
      <c r="V103" s="49" t="s">
        <v>50</v>
      </c>
      <c r="W103" s="50" t="s">
        <v>50</v>
      </c>
      <c r="X103" s="48" t="s">
        <v>50</v>
      </c>
      <c r="Y103" s="50" t="s">
        <v>50</v>
      </c>
      <c r="Z103" s="50" t="s">
        <v>50</v>
      </c>
      <c r="AA103" s="273">
        <v>0</v>
      </c>
      <c r="AB103" s="373">
        <v>0</v>
      </c>
      <c r="AC103" s="272">
        <v>0</v>
      </c>
      <c r="AD103" s="272">
        <v>0</v>
      </c>
      <c r="AE103" s="372"/>
      <c r="AF103" s="371"/>
      <c r="AG103" s="370" t="s">
        <v>50</v>
      </c>
      <c r="AH103" s="50" t="s">
        <v>50</v>
      </c>
      <c r="AI103" s="369"/>
      <c r="AJ103" s="50" t="s">
        <v>50</v>
      </c>
      <c r="AK103" s="50" t="s">
        <v>50</v>
      </c>
      <c r="AL103" s="50" t="s">
        <v>50</v>
      </c>
      <c r="AM103" s="368"/>
      <c r="AN103" s="65">
        <f>SUM(C103:AM103)</f>
        <v>0</v>
      </c>
      <c r="AO103" s="25"/>
      <c r="AQ103" s="402" t="str">
        <f t="shared" si="6"/>
        <v>-</v>
      </c>
    </row>
    <row r="104" spans="1:43" ht="15.6" customHeight="1" x14ac:dyDescent="0.2">
      <c r="A104" s="400" t="s">
        <v>96</v>
      </c>
      <c r="B104" s="29" t="s">
        <v>5</v>
      </c>
      <c r="C104" s="141" t="s">
        <v>50</v>
      </c>
      <c r="D104" s="121" t="s">
        <v>50</v>
      </c>
      <c r="E104" s="121" t="s">
        <v>50</v>
      </c>
      <c r="F104" s="121" t="s">
        <v>50</v>
      </c>
      <c r="G104" s="133" t="s">
        <v>50</v>
      </c>
      <c r="H104" s="138" t="s">
        <v>50</v>
      </c>
      <c r="I104" s="259" t="s">
        <v>50</v>
      </c>
      <c r="J104" s="136">
        <f>J103</f>
        <v>0</v>
      </c>
      <c r="K104" s="260">
        <f>J104-K102+K103</f>
        <v>0</v>
      </c>
      <c r="L104" s="262">
        <f>K104-L102+L103</f>
        <v>0</v>
      </c>
      <c r="M104" s="262">
        <f>L104-M102+M103</f>
        <v>0</v>
      </c>
      <c r="N104" s="261">
        <f>M104-N102+N103</f>
        <v>0</v>
      </c>
      <c r="O104" s="260" t="s">
        <v>50</v>
      </c>
      <c r="P104" s="262" t="s">
        <v>50</v>
      </c>
      <c r="Q104" s="262" t="s">
        <v>50</v>
      </c>
      <c r="R104" s="261" t="s">
        <v>50</v>
      </c>
      <c r="S104" s="260">
        <f>N104-S102+S103</f>
        <v>0</v>
      </c>
      <c r="T104" s="261">
        <f>S104-T102+T103</f>
        <v>0</v>
      </c>
      <c r="U104" s="260" t="s">
        <v>50</v>
      </c>
      <c r="V104" s="262" t="s">
        <v>50</v>
      </c>
      <c r="W104" s="261" t="s">
        <v>50</v>
      </c>
      <c r="X104" s="260" t="s">
        <v>50</v>
      </c>
      <c r="Y104" s="262" t="s">
        <v>50</v>
      </c>
      <c r="Z104" s="261" t="s">
        <v>50</v>
      </c>
      <c r="AA104" s="263">
        <f>T104-AA102+AA103</f>
        <v>0</v>
      </c>
      <c r="AB104" s="264">
        <f>AA104-AB102+AB103</f>
        <v>0</v>
      </c>
      <c r="AC104" s="263">
        <f>AB104-AC102+AC103</f>
        <v>0</v>
      </c>
      <c r="AD104" s="265">
        <f>AC104-AD102+AD103</f>
        <v>0</v>
      </c>
      <c r="AE104" s="264">
        <f>AD104-AE102+AE103</f>
        <v>0</v>
      </c>
      <c r="AF104" s="165" t="s">
        <v>50</v>
      </c>
      <c r="AG104" s="260" t="s">
        <v>50</v>
      </c>
      <c r="AH104" s="367" t="s">
        <v>50</v>
      </c>
      <c r="AI104" s="366" t="s">
        <v>50</v>
      </c>
      <c r="AJ104" s="260" t="s">
        <v>50</v>
      </c>
      <c r="AK104" s="262" t="s">
        <v>50</v>
      </c>
      <c r="AL104" s="262" t="s">
        <v>50</v>
      </c>
      <c r="AM104" s="262" t="s">
        <v>50</v>
      </c>
      <c r="AN104" s="66"/>
      <c r="AO104" s="26">
        <f>MAX(C104:AM104)</f>
        <v>0</v>
      </c>
      <c r="AQ104" s="402">
        <f t="shared" si="6"/>
        <v>0</v>
      </c>
    </row>
    <row r="105" spans="1:43" ht="15.6" customHeight="1" x14ac:dyDescent="0.2">
      <c r="A105" s="401"/>
      <c r="B105" s="29" t="s">
        <v>6</v>
      </c>
      <c r="C105" s="365"/>
      <c r="D105" s="359"/>
      <c r="E105" s="359"/>
      <c r="F105" s="359"/>
      <c r="G105" s="359"/>
      <c r="H105" s="364"/>
      <c r="I105" s="357"/>
      <c r="J105" s="363"/>
      <c r="K105" s="242"/>
      <c r="L105" s="241"/>
      <c r="M105" s="240">
        <v>21.14</v>
      </c>
      <c r="N105" s="241"/>
      <c r="O105" s="242"/>
      <c r="P105" s="240" t="s">
        <v>50</v>
      </c>
      <c r="Q105" s="241"/>
      <c r="R105" s="241"/>
      <c r="S105" s="242"/>
      <c r="T105" s="240">
        <v>21.18</v>
      </c>
      <c r="U105" s="313"/>
      <c r="V105" s="355"/>
      <c r="W105" s="241"/>
      <c r="X105" s="242"/>
      <c r="Y105" s="241"/>
      <c r="Z105" s="241"/>
      <c r="AA105" s="246"/>
      <c r="AB105" s="354">
        <v>21.22</v>
      </c>
      <c r="AC105" s="244"/>
      <c r="AD105" s="244"/>
      <c r="AE105" s="354">
        <v>21.26</v>
      </c>
      <c r="AF105" s="362" t="s">
        <v>50</v>
      </c>
      <c r="AG105" s="351" t="s">
        <v>50</v>
      </c>
      <c r="AH105" s="241"/>
      <c r="AI105" s="361" t="s">
        <v>50</v>
      </c>
      <c r="AJ105" s="240" t="s">
        <v>50</v>
      </c>
      <c r="AK105" s="241"/>
      <c r="AL105" s="241"/>
      <c r="AM105" s="351" t="s">
        <v>50</v>
      </c>
      <c r="AN105" s="67">
        <v>0.16</v>
      </c>
      <c r="AO105" s="25"/>
      <c r="AQ105" s="402" t="str">
        <f t="shared" si="6"/>
        <v>-</v>
      </c>
    </row>
    <row r="106" spans="1:43" ht="15.6" customHeight="1" x14ac:dyDescent="0.2">
      <c r="A106" s="401"/>
      <c r="B106" s="29" t="s">
        <v>7</v>
      </c>
      <c r="C106" s="360" t="s">
        <v>50</v>
      </c>
      <c r="D106" s="359"/>
      <c r="E106" s="359"/>
      <c r="F106" s="359"/>
      <c r="G106" s="359"/>
      <c r="H106" s="358" t="s">
        <v>50</v>
      </c>
      <c r="I106" s="357"/>
      <c r="J106" s="356">
        <v>21.1</v>
      </c>
      <c r="K106" s="242"/>
      <c r="L106" s="241"/>
      <c r="M106" s="240">
        <v>21.14</v>
      </c>
      <c r="N106" s="241"/>
      <c r="O106" s="242"/>
      <c r="P106" s="240" t="s">
        <v>50</v>
      </c>
      <c r="Q106" s="241"/>
      <c r="R106" s="241"/>
      <c r="S106" s="242"/>
      <c r="T106" s="240">
        <v>21.18</v>
      </c>
      <c r="U106" s="313"/>
      <c r="V106" s="355"/>
      <c r="W106" s="241"/>
      <c r="X106" s="242"/>
      <c r="Y106" s="241"/>
      <c r="Z106" s="241"/>
      <c r="AA106" s="246"/>
      <c r="AB106" s="354">
        <v>21.22</v>
      </c>
      <c r="AC106" s="244"/>
      <c r="AD106" s="244"/>
      <c r="AE106" s="353"/>
      <c r="AF106" s="352"/>
      <c r="AG106" s="351" t="s">
        <v>50</v>
      </c>
      <c r="AH106" s="241"/>
      <c r="AI106" s="350"/>
      <c r="AJ106" s="240" t="s">
        <v>50</v>
      </c>
      <c r="AK106" s="241"/>
      <c r="AL106" s="241"/>
      <c r="AM106" s="349"/>
      <c r="AN106" s="66"/>
      <c r="AO106" s="27"/>
      <c r="AQ106" s="402" t="str">
        <f t="shared" si="6"/>
        <v>-</v>
      </c>
    </row>
    <row r="107" spans="1:43" ht="15.6" customHeight="1" thickBot="1" x14ac:dyDescent="0.25">
      <c r="A107" s="62">
        <v>224</v>
      </c>
      <c r="B107" s="35" t="s">
        <v>9</v>
      </c>
      <c r="C107" s="235"/>
      <c r="D107" s="234"/>
      <c r="E107" s="234"/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3"/>
      <c r="AN107" s="68"/>
      <c r="AO107" s="28"/>
      <c r="AQ107" s="402" t="str">
        <f t="shared" si="6"/>
        <v>-</v>
      </c>
    </row>
    <row r="108" spans="1:43" ht="15.6" customHeight="1" x14ac:dyDescent="0.2">
      <c r="A108" s="60"/>
      <c r="B108" s="30" t="s">
        <v>3</v>
      </c>
      <c r="C108" s="379"/>
      <c r="D108" s="108" t="s">
        <v>50</v>
      </c>
      <c r="E108" s="108" t="s">
        <v>50</v>
      </c>
      <c r="F108" s="108" t="s">
        <v>50</v>
      </c>
      <c r="G108" s="108" t="s">
        <v>50</v>
      </c>
      <c r="H108" s="175"/>
      <c r="I108" s="176">
        <v>0</v>
      </c>
      <c r="J108" s="378"/>
      <c r="K108" s="47">
        <v>2</v>
      </c>
      <c r="L108" s="46">
        <v>1</v>
      </c>
      <c r="M108" s="46">
        <v>0</v>
      </c>
      <c r="N108" s="46">
        <v>1</v>
      </c>
      <c r="O108" s="47" t="s">
        <v>50</v>
      </c>
      <c r="P108" s="46" t="s">
        <v>50</v>
      </c>
      <c r="Q108" s="46" t="s">
        <v>50</v>
      </c>
      <c r="R108" s="46" t="s">
        <v>50</v>
      </c>
      <c r="S108" s="47">
        <v>0</v>
      </c>
      <c r="T108" s="46">
        <v>0</v>
      </c>
      <c r="U108" s="277">
        <v>1</v>
      </c>
      <c r="V108" s="45">
        <v>0</v>
      </c>
      <c r="W108" s="46">
        <v>0</v>
      </c>
      <c r="X108" s="47" t="s">
        <v>50</v>
      </c>
      <c r="Y108" s="46" t="s">
        <v>50</v>
      </c>
      <c r="Z108" s="46" t="s">
        <v>50</v>
      </c>
      <c r="AA108" s="282" t="s">
        <v>50</v>
      </c>
      <c r="AB108" s="377" t="s">
        <v>50</v>
      </c>
      <c r="AC108" s="281" t="s">
        <v>50</v>
      </c>
      <c r="AD108" s="281" t="s">
        <v>50</v>
      </c>
      <c r="AE108" s="377" t="s">
        <v>50</v>
      </c>
      <c r="AF108" s="376" t="s">
        <v>50</v>
      </c>
      <c r="AG108" s="374">
        <v>0</v>
      </c>
      <c r="AH108" s="46" t="s">
        <v>50</v>
      </c>
      <c r="AI108" s="375" t="s">
        <v>50</v>
      </c>
      <c r="AJ108" s="46" t="s">
        <v>50</v>
      </c>
      <c r="AK108" s="46" t="s">
        <v>50</v>
      </c>
      <c r="AL108" s="46" t="s">
        <v>50</v>
      </c>
      <c r="AM108" s="374" t="s">
        <v>50</v>
      </c>
      <c r="AN108" s="64" t="s">
        <v>8</v>
      </c>
      <c r="AO108" s="24"/>
      <c r="AQ108" s="402" t="str">
        <f t="shared" si="6"/>
        <v>-</v>
      </c>
    </row>
    <row r="109" spans="1:43" ht="15.6" customHeight="1" x14ac:dyDescent="0.2">
      <c r="A109" s="61">
        <v>22.1</v>
      </c>
      <c r="B109" s="31" t="s">
        <v>4</v>
      </c>
      <c r="C109" s="104" t="s">
        <v>50</v>
      </c>
      <c r="D109" s="106" t="s">
        <v>50</v>
      </c>
      <c r="E109" s="106" t="s">
        <v>50</v>
      </c>
      <c r="F109" s="106" t="s">
        <v>50</v>
      </c>
      <c r="G109" s="106" t="s">
        <v>50</v>
      </c>
      <c r="H109" s="267">
        <v>5</v>
      </c>
      <c r="I109" s="237">
        <v>0</v>
      </c>
      <c r="J109" s="181" t="s">
        <v>50</v>
      </c>
      <c r="K109" s="48">
        <v>0</v>
      </c>
      <c r="L109" s="50">
        <v>0</v>
      </c>
      <c r="M109" s="50">
        <v>0</v>
      </c>
      <c r="N109" s="50">
        <v>0</v>
      </c>
      <c r="O109" s="48" t="s">
        <v>50</v>
      </c>
      <c r="P109" s="50" t="s">
        <v>50</v>
      </c>
      <c r="Q109" s="50" t="s">
        <v>50</v>
      </c>
      <c r="R109" s="50" t="s">
        <v>50</v>
      </c>
      <c r="S109" s="48">
        <v>0</v>
      </c>
      <c r="T109" s="50">
        <v>0</v>
      </c>
      <c r="U109" s="268">
        <v>0</v>
      </c>
      <c r="V109" s="49">
        <v>0</v>
      </c>
      <c r="W109" s="50">
        <v>0</v>
      </c>
      <c r="X109" s="48" t="s">
        <v>50</v>
      </c>
      <c r="Y109" s="50" t="s">
        <v>50</v>
      </c>
      <c r="Z109" s="50" t="s">
        <v>50</v>
      </c>
      <c r="AA109" s="273" t="s">
        <v>50</v>
      </c>
      <c r="AB109" s="373" t="s">
        <v>50</v>
      </c>
      <c r="AC109" s="272" t="s">
        <v>50</v>
      </c>
      <c r="AD109" s="272" t="s">
        <v>50</v>
      </c>
      <c r="AE109" s="372"/>
      <c r="AF109" s="371"/>
      <c r="AG109" s="370" t="s">
        <v>50</v>
      </c>
      <c r="AH109" s="50" t="s">
        <v>50</v>
      </c>
      <c r="AI109" s="369"/>
      <c r="AJ109" s="50" t="s">
        <v>50</v>
      </c>
      <c r="AK109" s="50" t="s">
        <v>50</v>
      </c>
      <c r="AL109" s="50" t="s">
        <v>50</v>
      </c>
      <c r="AM109" s="368"/>
      <c r="AN109" s="65">
        <f>SUM(C109:AM109)</f>
        <v>5</v>
      </c>
      <c r="AO109" s="25"/>
      <c r="AQ109" s="402" t="str">
        <f t="shared" si="6"/>
        <v>-</v>
      </c>
    </row>
    <row r="110" spans="1:43" ht="15.6" customHeight="1" x14ac:dyDescent="0.2">
      <c r="A110" s="400" t="s">
        <v>52</v>
      </c>
      <c r="B110" s="29" t="s">
        <v>5</v>
      </c>
      <c r="C110" s="141" t="s">
        <v>50</v>
      </c>
      <c r="D110" s="121" t="s">
        <v>50</v>
      </c>
      <c r="E110" s="121" t="s">
        <v>50</v>
      </c>
      <c r="F110" s="121" t="s">
        <v>50</v>
      </c>
      <c r="G110" s="133" t="s">
        <v>50</v>
      </c>
      <c r="H110" s="138">
        <f>H109</f>
        <v>5</v>
      </c>
      <c r="I110" s="259">
        <f>H110-I108+I109</f>
        <v>5</v>
      </c>
      <c r="J110" s="136" t="s">
        <v>50</v>
      </c>
      <c r="K110" s="260">
        <f>I110-K108+K109</f>
        <v>3</v>
      </c>
      <c r="L110" s="262">
        <f>K110-L108+L109</f>
        <v>2</v>
      </c>
      <c r="M110" s="262">
        <f>L110-M108+M109</f>
        <v>2</v>
      </c>
      <c r="N110" s="261">
        <f>M110-N108+N109</f>
        <v>1</v>
      </c>
      <c r="O110" s="260" t="s">
        <v>50</v>
      </c>
      <c r="P110" s="262" t="s">
        <v>50</v>
      </c>
      <c r="Q110" s="262" t="s">
        <v>50</v>
      </c>
      <c r="R110" s="261" t="s">
        <v>50</v>
      </c>
      <c r="S110" s="260">
        <f>N110-S108+S109</f>
        <v>1</v>
      </c>
      <c r="T110" s="261">
        <f>S110-T108+T109</f>
        <v>1</v>
      </c>
      <c r="U110" s="260">
        <f>T110-U108+U109</f>
        <v>0</v>
      </c>
      <c r="V110" s="262">
        <f>U110-V108+V109</f>
        <v>0</v>
      </c>
      <c r="W110" s="261">
        <f>V110-W108+W109</f>
        <v>0</v>
      </c>
      <c r="X110" s="260" t="s">
        <v>50</v>
      </c>
      <c r="Y110" s="262" t="s">
        <v>50</v>
      </c>
      <c r="Z110" s="261" t="s">
        <v>50</v>
      </c>
      <c r="AA110" s="263" t="s">
        <v>50</v>
      </c>
      <c r="AB110" s="264" t="s">
        <v>50</v>
      </c>
      <c r="AC110" s="263" t="s">
        <v>50</v>
      </c>
      <c r="AD110" s="265" t="s">
        <v>50</v>
      </c>
      <c r="AE110" s="264" t="s">
        <v>50</v>
      </c>
      <c r="AF110" s="165" t="s">
        <v>50</v>
      </c>
      <c r="AG110" s="260">
        <f>W110-AG108</f>
        <v>0</v>
      </c>
      <c r="AH110" s="367" t="s">
        <v>50</v>
      </c>
      <c r="AI110" s="366" t="s">
        <v>50</v>
      </c>
      <c r="AJ110" s="260" t="s">
        <v>50</v>
      </c>
      <c r="AK110" s="262" t="s">
        <v>50</v>
      </c>
      <c r="AL110" s="262" t="s">
        <v>50</v>
      </c>
      <c r="AM110" s="262" t="s">
        <v>50</v>
      </c>
      <c r="AN110" s="66"/>
      <c r="AO110" s="26">
        <f>MAX(C110:AM110)</f>
        <v>5</v>
      </c>
      <c r="AQ110" s="402">
        <f t="shared" si="6"/>
        <v>5</v>
      </c>
    </row>
    <row r="111" spans="1:43" ht="15.6" customHeight="1" x14ac:dyDescent="0.2">
      <c r="A111" s="401"/>
      <c r="B111" s="29" t="s">
        <v>6</v>
      </c>
      <c r="C111" s="365"/>
      <c r="D111" s="359"/>
      <c r="E111" s="359"/>
      <c r="F111" s="359"/>
      <c r="G111" s="359"/>
      <c r="H111" s="364"/>
      <c r="I111" s="357"/>
      <c r="J111" s="363"/>
      <c r="K111" s="242"/>
      <c r="L111" s="241"/>
      <c r="M111" s="240">
        <v>22.14</v>
      </c>
      <c r="N111" s="241"/>
      <c r="O111" s="242"/>
      <c r="P111" s="240" t="s">
        <v>50</v>
      </c>
      <c r="Q111" s="241"/>
      <c r="R111" s="241"/>
      <c r="S111" s="242"/>
      <c r="T111" s="240">
        <v>22.21</v>
      </c>
      <c r="U111" s="313"/>
      <c r="V111" s="355"/>
      <c r="W111" s="241"/>
      <c r="X111" s="242"/>
      <c r="Y111" s="241"/>
      <c r="Z111" s="241"/>
      <c r="AA111" s="246"/>
      <c r="AB111" s="354" t="s">
        <v>50</v>
      </c>
      <c r="AC111" s="244"/>
      <c r="AD111" s="244"/>
      <c r="AE111" s="354" t="s">
        <v>50</v>
      </c>
      <c r="AF111" s="362" t="s">
        <v>50</v>
      </c>
      <c r="AG111" s="351">
        <v>22.27</v>
      </c>
      <c r="AH111" s="241"/>
      <c r="AI111" s="361" t="s">
        <v>50</v>
      </c>
      <c r="AJ111" s="240" t="s">
        <v>50</v>
      </c>
      <c r="AK111" s="241"/>
      <c r="AL111" s="241"/>
      <c r="AM111" s="351" t="s">
        <v>50</v>
      </c>
      <c r="AN111" s="67">
        <v>0.17</v>
      </c>
      <c r="AO111" s="25"/>
      <c r="AQ111" s="402" t="str">
        <f t="shared" si="6"/>
        <v>-</v>
      </c>
    </row>
    <row r="112" spans="1:43" ht="15.6" customHeight="1" x14ac:dyDescent="0.2">
      <c r="A112" s="401"/>
      <c r="B112" s="29" t="s">
        <v>7</v>
      </c>
      <c r="C112" s="360" t="s">
        <v>50</v>
      </c>
      <c r="D112" s="359"/>
      <c r="E112" s="359"/>
      <c r="F112" s="359"/>
      <c r="G112" s="359"/>
      <c r="H112" s="358">
        <v>22.1</v>
      </c>
      <c r="I112" s="357"/>
      <c r="J112" s="356" t="s">
        <v>50</v>
      </c>
      <c r="K112" s="242"/>
      <c r="L112" s="241"/>
      <c r="M112" s="240">
        <v>22.14</v>
      </c>
      <c r="N112" s="241"/>
      <c r="O112" s="242"/>
      <c r="P112" s="240" t="s">
        <v>50</v>
      </c>
      <c r="Q112" s="241"/>
      <c r="R112" s="241"/>
      <c r="S112" s="242"/>
      <c r="T112" s="240">
        <v>22.21</v>
      </c>
      <c r="U112" s="313"/>
      <c r="V112" s="355"/>
      <c r="W112" s="241"/>
      <c r="X112" s="242"/>
      <c r="Y112" s="241"/>
      <c r="Z112" s="241"/>
      <c r="AA112" s="246"/>
      <c r="AB112" s="354" t="s">
        <v>50</v>
      </c>
      <c r="AC112" s="244"/>
      <c r="AD112" s="244"/>
      <c r="AE112" s="353"/>
      <c r="AF112" s="352"/>
      <c r="AG112" s="351" t="s">
        <v>50</v>
      </c>
      <c r="AH112" s="241"/>
      <c r="AI112" s="350"/>
      <c r="AJ112" s="240" t="s">
        <v>50</v>
      </c>
      <c r="AK112" s="241"/>
      <c r="AL112" s="241"/>
      <c r="AM112" s="349"/>
      <c r="AN112" s="66"/>
      <c r="AO112" s="27"/>
      <c r="AQ112" s="402" t="str">
        <f t="shared" si="6"/>
        <v>-</v>
      </c>
    </row>
    <row r="113" spans="1:43" ht="15.6" customHeight="1" thickBot="1" x14ac:dyDescent="0.25">
      <c r="A113" s="62">
        <v>224</v>
      </c>
      <c r="B113" s="35" t="s">
        <v>9</v>
      </c>
      <c r="C113" s="235"/>
      <c r="D113" s="234"/>
      <c r="E113" s="234"/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4"/>
      <c r="AG113" s="234"/>
      <c r="AH113" s="234"/>
      <c r="AI113" s="234"/>
      <c r="AJ113" s="234"/>
      <c r="AK113" s="234"/>
      <c r="AL113" s="234"/>
      <c r="AM113" s="233"/>
      <c r="AN113" s="68"/>
      <c r="AO113" s="28"/>
      <c r="AQ113" s="402" t="str">
        <f t="shared" si="6"/>
        <v>-</v>
      </c>
    </row>
    <row r="114" spans="1:43" ht="15.6" customHeight="1" x14ac:dyDescent="0.2">
      <c r="A114" s="74" t="s">
        <v>43</v>
      </c>
      <c r="B114" s="79"/>
      <c r="C114" s="379"/>
      <c r="D114" s="116">
        <f>SUMIF($B$6:$B113,"l. wys.",D$6:D113)</f>
        <v>0</v>
      </c>
      <c r="E114" s="116">
        <f>SUMIF($B$6:$B113,"l. wys.",E$6:E113)</f>
        <v>0</v>
      </c>
      <c r="F114" s="116">
        <f>SUMIF($B$6:$B113,"l. wys.",F$6:F113)</f>
        <v>0</v>
      </c>
      <c r="G114" s="116">
        <f>SUMIF($B$6:$B113,"l. wys.",G$6:G113)</f>
        <v>0</v>
      </c>
      <c r="H114" s="399"/>
      <c r="I114" s="81">
        <f>SUMIF($B$6:$B113,"l. wys.",I$6:I113)</f>
        <v>0</v>
      </c>
      <c r="J114" s="398"/>
      <c r="K114" s="225">
        <f>SUMIF($B$6:$B113,"l. wys.",K$6:K113)</f>
        <v>9</v>
      </c>
      <c r="L114" s="124">
        <f>SUMIF($B$6:$B113,"l. wys.",L$6:L113)</f>
        <v>1</v>
      </c>
      <c r="M114" s="124">
        <f>SUMIF($B$6:$B113,"l. wys.",M$6:M113)</f>
        <v>7</v>
      </c>
      <c r="N114" s="168">
        <f>SUMIF($B$6:$B113,"l. wys.",N$6:N113)</f>
        <v>52</v>
      </c>
      <c r="O114" s="231">
        <f>SUMIF($B$6:$B113,"l. wys.",O$6:O113)</f>
        <v>4</v>
      </c>
      <c r="P114" s="124">
        <f>SUMIF($B$6:$B113,"l. wys.",P$6:P113)</f>
        <v>3</v>
      </c>
      <c r="Q114" s="124">
        <f>SUMIF($B$6:$B113,"l. wys.",Q$6:Q113)</f>
        <v>6</v>
      </c>
      <c r="R114" s="124">
        <f>SUMIF($B$6:$B113,"l. wys.",R$6:R113)</f>
        <v>11</v>
      </c>
      <c r="S114" s="225">
        <f>SUMIF($B$6:$B113,"l. wys.",S$6:S113)</f>
        <v>8</v>
      </c>
      <c r="T114" s="168">
        <f>SUMIF($B$6:$B113,"l. wys.",T$6:T113)</f>
        <v>22</v>
      </c>
      <c r="U114" s="231">
        <f>SUMIF($B$6:$B113,"l. wys.",U$6:U113)</f>
        <v>8</v>
      </c>
      <c r="V114" s="124">
        <f>SUMIF($B$6:$B113,"l. wys.",V$6:V113)</f>
        <v>7</v>
      </c>
      <c r="W114" s="124">
        <f>SUMIF($B$6:$B113,"l. wys.",W$6:W113)</f>
        <v>0</v>
      </c>
      <c r="X114" s="225">
        <f>SUMIF($B$6:$B113,"l. wys.",X$6:X113)</f>
        <v>0</v>
      </c>
      <c r="Y114" s="124">
        <f>SUMIF($B$6:$B113,"l. wys.",Y$6:Y113)</f>
        <v>2</v>
      </c>
      <c r="Z114" s="168">
        <f>SUMIF($B$6:$B113,"l. wys.",Z$6:Z113)</f>
        <v>7</v>
      </c>
      <c r="AA114" s="226">
        <f>SUMIF($B$6:$B113,"l. wys.",AA$6:AA113)</f>
        <v>10</v>
      </c>
      <c r="AB114" s="228">
        <f>SUMIF($B$6:$B113,"l. wys.",AB$6:AB113)</f>
        <v>7</v>
      </c>
      <c r="AC114" s="229">
        <f>SUMIF($B$6:$B113,"l. wys.",AC$6:AC113)</f>
        <v>0</v>
      </c>
      <c r="AD114" s="228">
        <f>SUMIF($B$6:$B113,"l. wys.",AD$6:AD113)</f>
        <v>0</v>
      </c>
      <c r="AE114" s="227">
        <f>SUMIF($B$6:$B113,"l. wys.",AE$6:AE113)</f>
        <v>4</v>
      </c>
      <c r="AF114" s="397">
        <f>SUMIF($B$6:$B113,"l. wys.",AF$6:AF113)</f>
        <v>0</v>
      </c>
      <c r="AG114" s="223">
        <f>SUMIF($B$6:$B113,"l. wys.",AG$6:AG113)</f>
        <v>1</v>
      </c>
      <c r="AH114" s="231">
        <f>SUMIF($B$6:$B113,"l. wys.",AH$6:AH113)</f>
        <v>0</v>
      </c>
      <c r="AI114" s="396">
        <f>SUMIF($B$6:$B113,"l. wys.",AI$6:AI113)</f>
        <v>1</v>
      </c>
      <c r="AJ114" s="225">
        <f>SUMIF($B$6:$B113,"l. wys.",AJ$6:AJ113)</f>
        <v>2</v>
      </c>
      <c r="AK114" s="124">
        <f>SUMIF($B$6:$B113,"l. wys.",AK$6:AK113)</f>
        <v>0</v>
      </c>
      <c r="AL114" s="124">
        <f>SUMIF($B$6:$B113,"l. wys.",AL$6:AL113)</f>
        <v>1</v>
      </c>
      <c r="AM114" s="168">
        <f>SUMIF($B$6:$B113,"l. wys.",AM$6:AM113)</f>
        <v>16</v>
      </c>
      <c r="AN114" s="84" t="str">
        <f>"Σ: "&amp;SUM(C114:AM114)</f>
        <v>Σ: 189</v>
      </c>
      <c r="AQ114" s="402" t="str">
        <f t="shared" si="6"/>
        <v>-</v>
      </c>
    </row>
    <row r="115" spans="1:43" ht="15.6" customHeight="1" thickBot="1" x14ac:dyDescent="0.25">
      <c r="A115" s="85" t="s">
        <v>44</v>
      </c>
      <c r="B115" s="86"/>
      <c r="C115" s="111">
        <f>SUMIF($B$6:$B113,"l. wsiad.",C$6:C113)</f>
        <v>7</v>
      </c>
      <c r="D115" s="117">
        <f>SUMIF($B$6:$B113,"l. wsiad.",D$6:D113)</f>
        <v>2</v>
      </c>
      <c r="E115" s="117">
        <f>SUMIF($B$6:$B113,"l. wsiad.",E$6:E113)</f>
        <v>0</v>
      </c>
      <c r="F115" s="117">
        <f>SUMIF($B$6:$B113,"l. wsiad.",F$6:F113)</f>
        <v>0</v>
      </c>
      <c r="G115" s="117">
        <f>SUMIF($B$6:$B113,"l. wsiad.",G$6:G113)</f>
        <v>2</v>
      </c>
      <c r="H115" s="210">
        <f>SUMIF($B$6:$B113,"l. wsiad.",H$6:H113)</f>
        <v>22</v>
      </c>
      <c r="I115" s="209">
        <f>SUMIF($B$6:$B113,"l. wsiad.",I$6:I113)</f>
        <v>15</v>
      </c>
      <c r="J115" s="395">
        <f>SUMIF($B$6:$B113,"l. wsiad.",J$6:J113)</f>
        <v>23</v>
      </c>
      <c r="K115" s="214">
        <f>SUMIF($B$6:$B113,"l. wsiad.",K$6:K113)</f>
        <v>43</v>
      </c>
      <c r="L115" s="127">
        <f>SUMIF($B$6:$B113,"l. wsiad.",L$6:L113)</f>
        <v>17</v>
      </c>
      <c r="M115" s="127">
        <f>SUMIF($B$6:$B113,"l. wsiad.",M$6:M113)</f>
        <v>19</v>
      </c>
      <c r="N115" s="170">
        <f>SUMIF($B$6:$B113,"l. wsiad.",N$6:N113)</f>
        <v>14</v>
      </c>
      <c r="O115" s="220">
        <f>SUMIF($B$6:$B113,"l. wsiad.",O$6:O113)</f>
        <v>0</v>
      </c>
      <c r="P115" s="127">
        <f>SUMIF($B$6:$B113,"l. wsiad.",P$6:P113)</f>
        <v>0</v>
      </c>
      <c r="Q115" s="127">
        <f>SUMIF($B$6:$B113,"l. wsiad.",Q$6:Q113)</f>
        <v>0</v>
      </c>
      <c r="R115" s="127">
        <f>SUMIF($B$6:$B113,"l. wsiad.",R$6:R113)</f>
        <v>0</v>
      </c>
      <c r="S115" s="214">
        <f>SUMIF($B$6:$B113,"l. wsiad.",S$6:S113)</f>
        <v>6</v>
      </c>
      <c r="T115" s="170">
        <f>SUMIF($B$6:$B113,"l. wsiad.",T$6:T113)</f>
        <v>1</v>
      </c>
      <c r="U115" s="220">
        <f>SUMIF($B$6:$B113,"l. wsiad.",U$6:U113)</f>
        <v>4</v>
      </c>
      <c r="V115" s="127">
        <f>SUMIF($B$6:$B113,"l. wsiad.",V$6:V113)</f>
        <v>1</v>
      </c>
      <c r="W115" s="127">
        <f>SUMIF($B$6:$B113,"l. wsiad.",W$6:W113)</f>
        <v>0</v>
      </c>
      <c r="X115" s="214">
        <f>SUMIF($B$6:$B113,"l. wsiad.",X$6:X113)</f>
        <v>0</v>
      </c>
      <c r="Y115" s="127">
        <f>SUMIF($B$6:$B113,"l. wsiad.",Y$6:Y113)</f>
        <v>2</v>
      </c>
      <c r="Z115" s="170">
        <f>SUMIF($B$6:$B113,"l. wsiad.",Z$6:Z113)</f>
        <v>3</v>
      </c>
      <c r="AA115" s="215">
        <f>SUMIF($B$6:$B113,"l. wsiad.",AA$6:AA113)</f>
        <v>1</v>
      </c>
      <c r="AB115" s="217">
        <f>SUMIF($B$6:$B113,"l. wsiad.",AB$6:AB113)</f>
        <v>1</v>
      </c>
      <c r="AC115" s="218">
        <f>SUMIF($B$6:$B113,"l. wsiad.",AC$6:AC113)</f>
        <v>0</v>
      </c>
      <c r="AD115" s="217">
        <f>SUMIF($B$6:$B113,"l. wsiad.",AD$6:AD113)</f>
        <v>0</v>
      </c>
      <c r="AE115" s="394"/>
      <c r="AF115" s="393"/>
      <c r="AG115" s="211">
        <f>SUMIF($B$6:$B113,"l. wsiad.",AG$6:AG113)</f>
        <v>4</v>
      </c>
      <c r="AH115" s="220">
        <f>SUMIF($B$6:$B113,"l. wsiad.",AH$6:AH113)</f>
        <v>0</v>
      </c>
      <c r="AI115" s="392"/>
      <c r="AJ115" s="214">
        <f>SUMIF($B$6:$B113,"l. wsiad.",AJ$6:AJ113)</f>
        <v>1</v>
      </c>
      <c r="AK115" s="127">
        <f>SUMIF($B$6:$B113,"l. wsiad.",AK$6:AK113)</f>
        <v>0</v>
      </c>
      <c r="AL115" s="127">
        <f>SUMIF($B$6:$B113,"l. wsiad.",AL$6:AL113)</f>
        <v>1</v>
      </c>
      <c r="AM115" s="391"/>
      <c r="AN115" s="91" t="str">
        <f>"Σ: "&amp;SUM(C115:AM115)</f>
        <v>Σ: 189</v>
      </c>
      <c r="AQ115" s="402" t="str">
        <f t="shared" si="6"/>
        <v>-</v>
      </c>
    </row>
    <row r="116" spans="1:43" x14ac:dyDescent="0.2">
      <c r="C116" s="206">
        <v>100</v>
      </c>
      <c r="D116" s="206">
        <v>735</v>
      </c>
      <c r="E116" s="206">
        <v>410</v>
      </c>
      <c r="F116" s="206">
        <v>400</v>
      </c>
      <c r="G116" s="206">
        <v>390</v>
      </c>
      <c r="H116" s="206">
        <v>101</v>
      </c>
      <c r="I116" s="206">
        <v>732</v>
      </c>
      <c r="J116" s="206">
        <v>102</v>
      </c>
      <c r="K116" s="206">
        <v>160</v>
      </c>
      <c r="L116" s="206">
        <v>140</v>
      </c>
      <c r="M116" s="206">
        <v>130</v>
      </c>
      <c r="N116" s="206">
        <v>120</v>
      </c>
      <c r="O116" s="206">
        <v>20</v>
      </c>
      <c r="P116" s="206">
        <v>21</v>
      </c>
      <c r="Q116" s="206">
        <v>22</v>
      </c>
      <c r="R116" s="206">
        <v>23</v>
      </c>
      <c r="S116" s="206">
        <v>34</v>
      </c>
      <c r="T116" s="206">
        <v>33</v>
      </c>
      <c r="U116" s="206">
        <v>44</v>
      </c>
      <c r="V116" s="206">
        <v>450</v>
      </c>
      <c r="W116" s="206">
        <v>47</v>
      </c>
      <c r="X116" s="206">
        <v>470</v>
      </c>
      <c r="Y116" s="206">
        <v>45</v>
      </c>
      <c r="Z116" s="206">
        <v>46</v>
      </c>
      <c r="AA116" s="206">
        <v>320</v>
      </c>
      <c r="AB116" s="206">
        <v>105</v>
      </c>
      <c r="AC116" s="206">
        <v>310</v>
      </c>
      <c r="AD116" s="206" t="s">
        <v>58</v>
      </c>
      <c r="AE116" s="206">
        <v>106</v>
      </c>
      <c r="AF116" s="206">
        <v>6</v>
      </c>
      <c r="AG116" s="206">
        <v>24</v>
      </c>
      <c r="AH116" s="206">
        <v>25</v>
      </c>
      <c r="AI116" s="206">
        <v>4</v>
      </c>
      <c r="AJ116" s="206">
        <v>107</v>
      </c>
      <c r="AK116" s="206">
        <v>3</v>
      </c>
      <c r="AL116" s="206">
        <v>733</v>
      </c>
      <c r="AM116" s="206">
        <v>108</v>
      </c>
      <c r="AQ116" s="404">
        <f>SUM(AQ8:AQ115)</f>
        <v>77</v>
      </c>
    </row>
  </sheetData>
  <mergeCells count="18">
    <mergeCell ref="A38:A40"/>
    <mergeCell ref="A8:A10"/>
    <mergeCell ref="A14:A16"/>
    <mergeCell ref="A20:A22"/>
    <mergeCell ref="A26:A28"/>
    <mergeCell ref="A32:A34"/>
    <mergeCell ref="A98:A100"/>
    <mergeCell ref="A104:A106"/>
    <mergeCell ref="A110:A112"/>
    <mergeCell ref="A44:A46"/>
    <mergeCell ref="A50:A52"/>
    <mergeCell ref="A56:A58"/>
    <mergeCell ref="A62:A64"/>
    <mergeCell ref="A68:A70"/>
    <mergeCell ref="A74:A76"/>
    <mergeCell ref="A80:A82"/>
    <mergeCell ref="A86:A88"/>
    <mergeCell ref="A92:A94"/>
  </mergeCells>
  <conditionalFormatting sqref="C62:AM62">
    <cfRule type="cellIs" dxfId="67" priority="18" operator="equal">
      <formula>$AO62</formula>
    </cfRule>
  </conditionalFormatting>
  <conditionalFormatting sqref="C68:AM68">
    <cfRule type="cellIs" dxfId="66" priority="17" operator="equal">
      <formula>$AO68</formula>
    </cfRule>
  </conditionalFormatting>
  <conditionalFormatting sqref="C74:AM74">
    <cfRule type="cellIs" dxfId="65" priority="16" operator="equal">
      <formula>$AO74</formula>
    </cfRule>
  </conditionalFormatting>
  <conditionalFormatting sqref="C80:AM80">
    <cfRule type="cellIs" dxfId="64" priority="15" operator="equal">
      <formula>$AO80</formula>
    </cfRule>
  </conditionalFormatting>
  <conditionalFormatting sqref="C86:AM86">
    <cfRule type="cellIs" dxfId="63" priority="14" operator="equal">
      <formula>$AO86</formula>
    </cfRule>
  </conditionalFormatting>
  <conditionalFormatting sqref="C92:AM92">
    <cfRule type="cellIs" dxfId="62" priority="13" operator="equal">
      <formula>$AO92</formula>
    </cfRule>
  </conditionalFormatting>
  <conditionalFormatting sqref="C98:AM98">
    <cfRule type="cellIs" dxfId="61" priority="12" operator="equal">
      <formula>$AO98</formula>
    </cfRule>
  </conditionalFormatting>
  <conditionalFormatting sqref="C104:AM104">
    <cfRule type="cellIs" dxfId="60" priority="11" operator="equal">
      <formula>$AO104</formula>
    </cfRule>
  </conditionalFormatting>
  <conditionalFormatting sqref="C110:AM110">
    <cfRule type="cellIs" dxfId="59" priority="10" operator="equal">
      <formula>$AO110</formula>
    </cfRule>
  </conditionalFormatting>
  <conditionalFormatting sqref="C38:AM38">
    <cfRule type="cellIs" dxfId="58" priority="9" operator="equal">
      <formula>$AO38</formula>
    </cfRule>
  </conditionalFormatting>
  <conditionalFormatting sqref="C56:AM56">
    <cfRule type="cellIs" dxfId="57" priority="8" operator="equal">
      <formula>$AO56</formula>
    </cfRule>
  </conditionalFormatting>
  <conditionalFormatting sqref="C44:AM44">
    <cfRule type="cellIs" dxfId="56" priority="7" operator="equal">
      <formula>$AO44</formula>
    </cfRule>
  </conditionalFormatting>
  <conditionalFormatting sqref="C14:AM14">
    <cfRule type="cellIs" dxfId="55" priority="6" operator="equal">
      <formula>$AO14</formula>
    </cfRule>
  </conditionalFormatting>
  <conditionalFormatting sqref="C20:AM20">
    <cfRule type="cellIs" dxfId="54" priority="5" operator="equal">
      <formula>$AO20</formula>
    </cfRule>
  </conditionalFormatting>
  <conditionalFormatting sqref="C26:AM26">
    <cfRule type="cellIs" dxfId="53" priority="4" operator="equal">
      <formula>$AO26</formula>
    </cfRule>
  </conditionalFormatting>
  <conditionalFormatting sqref="C32:AM32">
    <cfRule type="cellIs" dxfId="52" priority="3" operator="equal">
      <formula>$AO32</formula>
    </cfRule>
  </conditionalFormatting>
  <conditionalFormatting sqref="C50:AM50">
    <cfRule type="cellIs" dxfId="51" priority="2" operator="equal">
      <formula>$AO50</formula>
    </cfRule>
  </conditionalFormatting>
  <conditionalFormatting sqref="H8:AF8">
    <cfRule type="cellIs" dxfId="50" priority="1" operator="equal">
      <formula>$AO$8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6"/>
  <sheetViews>
    <sheetView zoomScale="110" zoomScaleNormal="110" workbookViewId="0">
      <pane ySplit="5" topLeftCell="A6" activePane="bottomLeft" state="frozen"/>
      <selection activeCell="K22" sqref="K22"/>
      <selection pane="bottomLeft" activeCell="R11" sqref="R11"/>
    </sheetView>
  </sheetViews>
  <sheetFormatPr defaultRowHeight="15" x14ac:dyDescent="0.2"/>
  <cols>
    <col min="1" max="1" width="10.7109375" style="1" customWidth="1"/>
    <col min="2" max="2" width="7.7109375" style="1" customWidth="1"/>
    <col min="3" max="43" width="2.7109375" style="1" customWidth="1"/>
    <col min="44" max="44" width="9.140625" style="1"/>
    <col min="45" max="45" width="0" style="1" hidden="1" customWidth="1"/>
    <col min="46" max="46" width="9.140625" style="1"/>
    <col min="47" max="47" width="9.140625" style="405"/>
    <col min="48" max="16384" width="9.140625" style="1"/>
  </cols>
  <sheetData>
    <row r="1" spans="1:47" ht="21.75" customHeight="1" x14ac:dyDescent="0.2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5" t="s">
        <v>94</v>
      </c>
      <c r="AC1" s="6"/>
      <c r="AD1" s="6"/>
      <c r="AE1" s="6"/>
      <c r="AF1" s="3"/>
      <c r="AG1" s="3"/>
      <c r="AH1" s="3"/>
      <c r="AI1" s="3"/>
      <c r="AJ1" s="3"/>
      <c r="AK1" s="3"/>
      <c r="AL1" s="3"/>
      <c r="AM1" s="3"/>
      <c r="AN1" s="6"/>
      <c r="AO1" s="6"/>
      <c r="AP1" s="3"/>
      <c r="AQ1" s="3"/>
      <c r="AR1" s="7"/>
      <c r="AU1" s="402"/>
    </row>
    <row r="2" spans="1:47" ht="4.5" customHeight="1" thickBot="1" x14ac:dyDescent="0.25">
      <c r="A2" s="8"/>
      <c r="B2" s="9"/>
      <c r="C2" s="9"/>
      <c r="D2" s="9"/>
      <c r="E2" s="9"/>
      <c r="F2" s="9"/>
      <c r="G2" s="9"/>
      <c r="H2" s="9"/>
      <c r="AA2" s="10"/>
      <c r="AB2" s="11"/>
      <c r="AC2" s="12"/>
      <c r="AD2" s="12"/>
      <c r="AE2" s="12"/>
      <c r="AF2" s="9"/>
      <c r="AG2" s="9"/>
      <c r="AM2" s="9"/>
      <c r="AN2" s="12"/>
      <c r="AO2" s="12"/>
      <c r="AP2" s="9"/>
      <c r="AQ2" s="9"/>
      <c r="AR2" s="13"/>
      <c r="AU2" s="402"/>
    </row>
    <row r="3" spans="1:47" ht="21.95" customHeight="1" thickBot="1" x14ac:dyDescent="0.25">
      <c r="A3" s="8" t="s">
        <v>0</v>
      </c>
      <c r="B3" s="14">
        <v>1</v>
      </c>
      <c r="C3" s="12" t="s">
        <v>93</v>
      </c>
      <c r="D3" s="12"/>
      <c r="E3" s="12"/>
      <c r="F3" s="12"/>
      <c r="G3" s="12"/>
      <c r="H3" s="12"/>
      <c r="AA3" s="10"/>
      <c r="AB3" s="15" t="s">
        <v>89</v>
      </c>
      <c r="AC3" s="12"/>
      <c r="AD3" s="12"/>
      <c r="AE3" s="12"/>
      <c r="AF3" s="9"/>
      <c r="AG3" s="9"/>
      <c r="AM3" s="9"/>
      <c r="AN3" s="12"/>
      <c r="AO3" s="12"/>
      <c r="AP3" s="9"/>
      <c r="AQ3" s="9"/>
      <c r="AR3" s="13"/>
      <c r="AU3" s="402"/>
    </row>
    <row r="4" spans="1:47" ht="5.0999999999999996" customHeight="1" thickBot="1" x14ac:dyDescent="0.3">
      <c r="A4" s="16"/>
      <c r="B4" s="17"/>
      <c r="C4" s="18"/>
      <c r="D4" s="18"/>
      <c r="E4" s="18"/>
      <c r="F4" s="18"/>
      <c r="G4" s="18"/>
      <c r="H4" s="18"/>
      <c r="AA4" s="20"/>
      <c r="AB4" s="21"/>
      <c r="AC4" s="18"/>
      <c r="AD4" s="18"/>
      <c r="AE4" s="18"/>
      <c r="AF4" s="19"/>
      <c r="AG4" s="19"/>
      <c r="AM4" s="19"/>
      <c r="AN4" s="18"/>
      <c r="AO4" s="18"/>
      <c r="AP4" s="19"/>
      <c r="AQ4" s="19"/>
      <c r="AR4" s="22"/>
      <c r="AU4" s="402"/>
    </row>
    <row r="5" spans="1:47" ht="117" customHeight="1" thickBot="1" x14ac:dyDescent="0.25">
      <c r="A5" s="59" t="s">
        <v>39</v>
      </c>
      <c r="B5" s="32" t="s">
        <v>1</v>
      </c>
      <c r="C5" s="33" t="s">
        <v>27</v>
      </c>
      <c r="D5" s="36" t="s">
        <v>29</v>
      </c>
      <c r="E5" s="36" t="s">
        <v>24</v>
      </c>
      <c r="F5" s="312" t="s">
        <v>28</v>
      </c>
      <c r="G5" s="36" t="s">
        <v>88</v>
      </c>
      <c r="H5" s="306" t="s">
        <v>31</v>
      </c>
      <c r="I5" s="33" t="s">
        <v>87</v>
      </c>
      <c r="J5" s="36" t="s">
        <v>86</v>
      </c>
      <c r="K5" s="36" t="s">
        <v>34</v>
      </c>
      <c r="L5" s="36" t="s">
        <v>35</v>
      </c>
      <c r="M5" s="311" t="s">
        <v>85</v>
      </c>
      <c r="N5" s="308" t="s">
        <v>76</v>
      </c>
      <c r="O5" s="308" t="s">
        <v>75</v>
      </c>
      <c r="P5" s="308" t="s">
        <v>79</v>
      </c>
      <c r="Q5" s="308" t="s">
        <v>84</v>
      </c>
      <c r="R5" s="311" t="s">
        <v>83</v>
      </c>
      <c r="S5" s="308" t="s">
        <v>81</v>
      </c>
      <c r="T5" s="311" t="s">
        <v>82</v>
      </c>
      <c r="U5" s="308" t="s">
        <v>81</v>
      </c>
      <c r="V5" s="310" t="s">
        <v>80</v>
      </c>
      <c r="W5" s="308" t="s">
        <v>79</v>
      </c>
      <c r="X5" s="309" t="s">
        <v>78</v>
      </c>
      <c r="Y5" s="308" t="s">
        <v>76</v>
      </c>
      <c r="Z5" s="308" t="s">
        <v>77</v>
      </c>
      <c r="AA5" s="308" t="s">
        <v>76</v>
      </c>
      <c r="AB5" s="308" t="s">
        <v>75</v>
      </c>
      <c r="AC5" s="307" t="s">
        <v>20</v>
      </c>
      <c r="AD5" s="33" t="s">
        <v>36</v>
      </c>
      <c r="AE5" s="36" t="s">
        <v>15</v>
      </c>
      <c r="AF5" s="36" t="s">
        <v>14</v>
      </c>
      <c r="AG5" s="36" t="s">
        <v>13</v>
      </c>
      <c r="AH5" s="37" t="s">
        <v>37</v>
      </c>
      <c r="AI5" s="38" t="s">
        <v>38</v>
      </c>
      <c r="AJ5" s="306" t="s">
        <v>37</v>
      </c>
      <c r="AK5" s="42" t="s">
        <v>11</v>
      </c>
      <c r="AL5" s="162" t="s">
        <v>26</v>
      </c>
      <c r="AM5" s="39" t="s">
        <v>74</v>
      </c>
      <c r="AN5" s="103" t="s">
        <v>73</v>
      </c>
      <c r="AO5" s="39" t="s">
        <v>72</v>
      </c>
      <c r="AP5" s="103" t="s">
        <v>71</v>
      </c>
      <c r="AQ5" s="41" t="s">
        <v>70</v>
      </c>
      <c r="AR5" s="63" t="s">
        <v>40</v>
      </c>
      <c r="AS5" s="23" t="s">
        <v>2</v>
      </c>
      <c r="AU5" s="403" t="s">
        <v>114</v>
      </c>
    </row>
    <row r="6" spans="1:47" ht="15.6" customHeight="1" x14ac:dyDescent="0.2">
      <c r="A6" s="60"/>
      <c r="B6" s="30" t="s">
        <v>3</v>
      </c>
      <c r="C6" s="232"/>
      <c r="D6" s="46" t="s">
        <v>50</v>
      </c>
      <c r="E6" s="46" t="s">
        <v>50</v>
      </c>
      <c r="F6" s="284" t="s">
        <v>50</v>
      </c>
      <c r="G6" s="46" t="s">
        <v>50</v>
      </c>
      <c r="H6" s="277" t="s">
        <v>50</v>
      </c>
      <c r="I6" s="47">
        <v>0</v>
      </c>
      <c r="J6" s="46">
        <v>0</v>
      </c>
      <c r="K6" s="46">
        <v>0</v>
      </c>
      <c r="L6" s="46">
        <v>0</v>
      </c>
      <c r="M6" s="282" t="s">
        <v>50</v>
      </c>
      <c r="N6" s="281" t="s">
        <v>50</v>
      </c>
      <c r="O6" s="281" t="s">
        <v>50</v>
      </c>
      <c r="P6" s="281" t="s">
        <v>50</v>
      </c>
      <c r="Q6" s="281" t="s">
        <v>50</v>
      </c>
      <c r="R6" s="282" t="s">
        <v>50</v>
      </c>
      <c r="S6" s="281" t="s">
        <v>50</v>
      </c>
      <c r="T6" s="282" t="s">
        <v>50</v>
      </c>
      <c r="U6" s="281" t="s">
        <v>50</v>
      </c>
      <c r="V6" s="283" t="s">
        <v>50</v>
      </c>
      <c r="W6" s="281" t="s">
        <v>50</v>
      </c>
      <c r="X6" s="282" t="s">
        <v>50</v>
      </c>
      <c r="Y6" s="281" t="s">
        <v>50</v>
      </c>
      <c r="Z6" s="281" t="s">
        <v>50</v>
      </c>
      <c r="AA6" s="281" t="s">
        <v>50</v>
      </c>
      <c r="AB6" s="281" t="s">
        <v>50</v>
      </c>
      <c r="AC6" s="280" t="s">
        <v>50</v>
      </c>
      <c r="AD6" s="47">
        <v>0</v>
      </c>
      <c r="AE6" s="46">
        <v>0</v>
      </c>
      <c r="AF6" s="46">
        <v>0</v>
      </c>
      <c r="AG6" s="46">
        <v>0</v>
      </c>
      <c r="AH6" s="279" t="s">
        <v>50</v>
      </c>
      <c r="AI6" s="278" t="s">
        <v>50</v>
      </c>
      <c r="AJ6" s="277">
        <v>0</v>
      </c>
      <c r="AK6" s="276">
        <v>0</v>
      </c>
      <c r="AL6" s="176">
        <v>13</v>
      </c>
      <c r="AM6" s="109" t="s">
        <v>50</v>
      </c>
      <c r="AN6" s="108" t="s">
        <v>50</v>
      </c>
      <c r="AO6" s="109" t="s">
        <v>50</v>
      </c>
      <c r="AP6" s="108" t="s">
        <v>50</v>
      </c>
      <c r="AQ6" s="180" t="s">
        <v>50</v>
      </c>
      <c r="AR6" s="64" t="s">
        <v>8</v>
      </c>
      <c r="AS6" s="24"/>
      <c r="AU6" s="402" t="str">
        <f t="shared" ref="AU6:AU69" si="0">IF(AK5&lt;&gt;"x",IF($B5="l. wsiad.",SUM(C5:F5,P6,Q5:V5,AJ6,AK5:AL5),"-"),IF($B5="l. wsiad.",SUM(C5:F5,P6,Q5:V5,AN6,AO5:AP5),"-"))</f>
        <v>-</v>
      </c>
    </row>
    <row r="7" spans="1:47" ht="15.6" customHeight="1" x14ac:dyDescent="0.2">
      <c r="A7" s="61">
        <v>5.25</v>
      </c>
      <c r="B7" s="31" t="s">
        <v>4</v>
      </c>
      <c r="C7" s="48" t="s">
        <v>50</v>
      </c>
      <c r="D7" s="50" t="s">
        <v>50</v>
      </c>
      <c r="E7" s="50" t="s">
        <v>50</v>
      </c>
      <c r="F7" s="275" t="s">
        <v>50</v>
      </c>
      <c r="G7" s="50" t="s">
        <v>50</v>
      </c>
      <c r="H7" s="268">
        <v>0</v>
      </c>
      <c r="I7" s="48">
        <v>0</v>
      </c>
      <c r="J7" s="50">
        <v>1</v>
      </c>
      <c r="K7" s="50">
        <v>1</v>
      </c>
      <c r="L7" s="50">
        <v>1</v>
      </c>
      <c r="M7" s="273" t="s">
        <v>50</v>
      </c>
      <c r="N7" s="272" t="s">
        <v>50</v>
      </c>
      <c r="O7" s="272" t="s">
        <v>50</v>
      </c>
      <c r="P7" s="272" t="s">
        <v>50</v>
      </c>
      <c r="Q7" s="272" t="s">
        <v>50</v>
      </c>
      <c r="R7" s="273" t="s">
        <v>50</v>
      </c>
      <c r="S7" s="272" t="s">
        <v>50</v>
      </c>
      <c r="T7" s="273" t="s">
        <v>50</v>
      </c>
      <c r="U7" s="272" t="s">
        <v>50</v>
      </c>
      <c r="V7" s="274" t="s">
        <v>50</v>
      </c>
      <c r="W7" s="272" t="s">
        <v>50</v>
      </c>
      <c r="X7" s="273" t="s">
        <v>50</v>
      </c>
      <c r="Y7" s="272" t="s">
        <v>50</v>
      </c>
      <c r="Z7" s="272" t="s">
        <v>50</v>
      </c>
      <c r="AA7" s="272" t="s">
        <v>50</v>
      </c>
      <c r="AB7" s="272" t="s">
        <v>50</v>
      </c>
      <c r="AC7" s="271" t="s">
        <v>50</v>
      </c>
      <c r="AD7" s="48">
        <v>3</v>
      </c>
      <c r="AE7" s="50">
        <v>2</v>
      </c>
      <c r="AF7" s="50">
        <v>2</v>
      </c>
      <c r="AG7" s="50">
        <v>0</v>
      </c>
      <c r="AH7" s="270" t="s">
        <v>50</v>
      </c>
      <c r="AI7" s="269"/>
      <c r="AJ7" s="268">
        <v>3</v>
      </c>
      <c r="AK7" s="267">
        <v>0</v>
      </c>
      <c r="AL7" s="237" t="s">
        <v>50</v>
      </c>
      <c r="AM7" s="104" t="s">
        <v>50</v>
      </c>
      <c r="AN7" s="106" t="s">
        <v>50</v>
      </c>
      <c r="AO7" s="104" t="s">
        <v>50</v>
      </c>
      <c r="AP7" s="106" t="s">
        <v>50</v>
      </c>
      <c r="AQ7" s="184"/>
      <c r="AR7" s="65">
        <f>SUM(C7:AQ7)</f>
        <v>13</v>
      </c>
      <c r="AS7" s="25"/>
      <c r="AU7" s="402" t="str">
        <f t="shared" si="0"/>
        <v>-</v>
      </c>
    </row>
    <row r="8" spans="1:47" ht="15.6" customHeight="1" x14ac:dyDescent="0.2">
      <c r="A8" s="400" t="s">
        <v>46</v>
      </c>
      <c r="B8" s="29" t="s">
        <v>5</v>
      </c>
      <c r="C8" s="266" t="str">
        <f>C7</f>
        <v>x</v>
      </c>
      <c r="D8" s="301" t="s">
        <v>50</v>
      </c>
      <c r="E8" s="300" t="s">
        <v>50</v>
      </c>
      <c r="F8" s="266" t="s">
        <v>50</v>
      </c>
      <c r="G8" s="300" t="s">
        <v>50</v>
      </c>
      <c r="H8" s="266">
        <f>H7</f>
        <v>0</v>
      </c>
      <c r="I8" s="266">
        <f>H8-I6+I7</f>
        <v>0</v>
      </c>
      <c r="J8" s="301">
        <f>I8-J6+J7</f>
        <v>1</v>
      </c>
      <c r="K8" s="301">
        <f>J8-K6+K7</f>
        <v>2</v>
      </c>
      <c r="L8" s="300">
        <f>K8-L6+L7</f>
        <v>3</v>
      </c>
      <c r="M8" s="302" t="s">
        <v>50</v>
      </c>
      <c r="N8" s="304" t="s">
        <v>50</v>
      </c>
      <c r="O8" s="304" t="s">
        <v>50</v>
      </c>
      <c r="P8" s="304" t="s">
        <v>50</v>
      </c>
      <c r="Q8" s="303" t="s">
        <v>50</v>
      </c>
      <c r="R8" s="302" t="s">
        <v>50</v>
      </c>
      <c r="S8" s="303" t="s">
        <v>50</v>
      </c>
      <c r="T8" s="302" t="s">
        <v>50</v>
      </c>
      <c r="U8" s="303" t="s">
        <v>50</v>
      </c>
      <c r="V8" s="302" t="s">
        <v>50</v>
      </c>
      <c r="W8" s="302" t="s">
        <v>50</v>
      </c>
      <c r="X8" s="302" t="s">
        <v>50</v>
      </c>
      <c r="Y8" s="304" t="s">
        <v>50</v>
      </c>
      <c r="Z8" s="304" t="s">
        <v>50</v>
      </c>
      <c r="AA8" s="304" t="s">
        <v>50</v>
      </c>
      <c r="AB8" s="303" t="s">
        <v>50</v>
      </c>
      <c r="AC8" s="302" t="s">
        <v>50</v>
      </c>
      <c r="AD8" s="266">
        <f>L8-AD6+AD7</f>
        <v>6</v>
      </c>
      <c r="AE8" s="301">
        <f>AD8-AE6+AE7</f>
        <v>8</v>
      </c>
      <c r="AF8" s="301">
        <f>AE8-AF6+AF7</f>
        <v>10</v>
      </c>
      <c r="AG8" s="300">
        <f>AF8-AG6+AG7</f>
        <v>10</v>
      </c>
      <c r="AH8" s="299" t="s">
        <v>50</v>
      </c>
      <c r="AI8" s="298" t="s">
        <v>50</v>
      </c>
      <c r="AJ8" s="266">
        <f>AG8-AJ6+AJ7</f>
        <v>13</v>
      </c>
      <c r="AK8" s="297">
        <f>AJ8-AK6+AK7</f>
        <v>13</v>
      </c>
      <c r="AL8" s="296">
        <f>AK8-AL6</f>
        <v>0</v>
      </c>
      <c r="AM8" s="141" t="s">
        <v>50</v>
      </c>
      <c r="AN8" s="295" t="s">
        <v>50</v>
      </c>
      <c r="AO8" s="141" t="s">
        <v>50</v>
      </c>
      <c r="AP8" s="294" t="s">
        <v>50</v>
      </c>
      <c r="AQ8" s="294" t="s">
        <v>50</v>
      </c>
      <c r="AR8" s="66"/>
      <c r="AS8" s="26">
        <f>MAX(C8:AQ8)</f>
        <v>13</v>
      </c>
      <c r="AU8" s="402">
        <f t="shared" si="0"/>
        <v>13</v>
      </c>
    </row>
    <row r="9" spans="1:47" ht="15.6" customHeight="1" x14ac:dyDescent="0.2">
      <c r="A9" s="401"/>
      <c r="B9" s="29" t="s">
        <v>6</v>
      </c>
      <c r="C9" s="253"/>
      <c r="D9" s="70"/>
      <c r="E9" s="70"/>
      <c r="F9" s="71" t="s">
        <v>50</v>
      </c>
      <c r="G9" s="70"/>
      <c r="H9" s="254" t="s">
        <v>50</v>
      </c>
      <c r="I9" s="253"/>
      <c r="J9" s="70"/>
      <c r="K9" s="70"/>
      <c r="L9" s="252">
        <v>5.31</v>
      </c>
      <c r="M9" s="250"/>
      <c r="N9" s="248"/>
      <c r="O9" s="248"/>
      <c r="P9" s="248"/>
      <c r="Q9" s="251" t="s">
        <v>50</v>
      </c>
      <c r="R9" s="250"/>
      <c r="S9" s="248"/>
      <c r="T9" s="258" t="s">
        <v>50</v>
      </c>
      <c r="U9" s="248"/>
      <c r="V9" s="289" t="s">
        <v>50</v>
      </c>
      <c r="W9" s="248"/>
      <c r="X9" s="250"/>
      <c r="Y9" s="248"/>
      <c r="Z9" s="251" t="s">
        <v>50</v>
      </c>
      <c r="AA9" s="248"/>
      <c r="AB9" s="248"/>
      <c r="AC9" s="305" t="s">
        <v>50</v>
      </c>
      <c r="AD9" s="253"/>
      <c r="AE9" s="70"/>
      <c r="AF9" s="252">
        <v>5.35</v>
      </c>
      <c r="AG9" s="70"/>
      <c r="AH9" s="94"/>
      <c r="AI9" s="73" t="s">
        <v>50</v>
      </c>
      <c r="AJ9" s="239"/>
      <c r="AK9" s="238"/>
      <c r="AL9" s="287">
        <v>5.42</v>
      </c>
      <c r="AM9" s="113"/>
      <c r="AN9" s="112"/>
      <c r="AO9" s="113"/>
      <c r="AP9" s="112"/>
      <c r="AQ9" s="256" t="s">
        <v>50</v>
      </c>
      <c r="AR9" s="67">
        <v>0.17</v>
      </c>
      <c r="AS9" s="25"/>
      <c r="AU9" s="402" t="str">
        <f t="shared" si="0"/>
        <v>-</v>
      </c>
    </row>
    <row r="10" spans="1:47" ht="15.6" customHeight="1" x14ac:dyDescent="0.2">
      <c r="A10" s="401"/>
      <c r="B10" s="29" t="s">
        <v>7</v>
      </c>
      <c r="C10" s="255" t="s">
        <v>50</v>
      </c>
      <c r="D10" s="70"/>
      <c r="E10" s="70"/>
      <c r="F10" s="71" t="s">
        <v>50</v>
      </c>
      <c r="G10" s="70"/>
      <c r="H10" s="254">
        <v>5.25</v>
      </c>
      <c r="I10" s="253"/>
      <c r="J10" s="70"/>
      <c r="K10" s="70"/>
      <c r="L10" s="252">
        <v>5.31</v>
      </c>
      <c r="M10" s="250"/>
      <c r="N10" s="248"/>
      <c r="O10" s="248"/>
      <c r="P10" s="248"/>
      <c r="Q10" s="251" t="s">
        <v>50</v>
      </c>
      <c r="R10" s="250"/>
      <c r="S10" s="248"/>
      <c r="T10" s="258" t="s">
        <v>50</v>
      </c>
      <c r="U10" s="248"/>
      <c r="V10" s="289" t="s">
        <v>50</v>
      </c>
      <c r="W10" s="248"/>
      <c r="X10" s="250"/>
      <c r="Y10" s="248"/>
      <c r="Z10" s="251" t="s">
        <v>50</v>
      </c>
      <c r="AA10" s="248"/>
      <c r="AB10" s="248"/>
      <c r="AC10" s="305" t="s">
        <v>50</v>
      </c>
      <c r="AD10" s="253"/>
      <c r="AE10" s="70"/>
      <c r="AF10" s="252">
        <v>5.36</v>
      </c>
      <c r="AG10" s="70"/>
      <c r="AH10" s="94"/>
      <c r="AI10" s="95"/>
      <c r="AJ10" s="239"/>
      <c r="AK10" s="238"/>
      <c r="AL10" s="287" t="s">
        <v>50</v>
      </c>
      <c r="AM10" s="113"/>
      <c r="AN10" s="112"/>
      <c r="AO10" s="113"/>
      <c r="AP10" s="112"/>
      <c r="AQ10" s="236"/>
      <c r="AR10" s="66"/>
      <c r="AS10" s="27"/>
      <c r="AU10" s="402" t="str">
        <f t="shared" si="0"/>
        <v>-</v>
      </c>
    </row>
    <row r="11" spans="1:47" ht="15.6" customHeight="1" thickBot="1" x14ac:dyDescent="0.25">
      <c r="A11" s="62">
        <v>198</v>
      </c>
      <c r="B11" s="35" t="s">
        <v>9</v>
      </c>
      <c r="C11" s="235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3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4"/>
      <c r="AN11" s="234"/>
      <c r="AO11" s="234"/>
      <c r="AP11" s="234"/>
      <c r="AQ11" s="233"/>
      <c r="AR11" s="68"/>
      <c r="AS11" s="28"/>
      <c r="AU11" s="402" t="str">
        <f t="shared" si="0"/>
        <v>-</v>
      </c>
    </row>
    <row r="12" spans="1:47" ht="15.6" customHeight="1" x14ac:dyDescent="0.2">
      <c r="A12" s="60"/>
      <c r="B12" s="30" t="s">
        <v>3</v>
      </c>
      <c r="C12" s="232"/>
      <c r="D12" s="46" t="s">
        <v>50</v>
      </c>
      <c r="E12" s="46" t="s">
        <v>50</v>
      </c>
      <c r="F12" s="284" t="s">
        <v>50</v>
      </c>
      <c r="G12" s="46" t="s">
        <v>50</v>
      </c>
      <c r="H12" s="277" t="s">
        <v>50</v>
      </c>
      <c r="I12" s="47" t="s">
        <v>50</v>
      </c>
      <c r="J12" s="46" t="s">
        <v>50</v>
      </c>
      <c r="K12" s="46" t="s">
        <v>50</v>
      </c>
      <c r="L12" s="46" t="s">
        <v>50</v>
      </c>
      <c r="M12" s="282">
        <v>0</v>
      </c>
      <c r="N12" s="281">
        <v>0</v>
      </c>
      <c r="O12" s="281">
        <v>0</v>
      </c>
      <c r="P12" s="281">
        <v>0</v>
      </c>
      <c r="Q12" s="281">
        <v>0</v>
      </c>
      <c r="R12" s="282" t="s">
        <v>50</v>
      </c>
      <c r="S12" s="281" t="s">
        <v>50</v>
      </c>
      <c r="T12" s="282" t="s">
        <v>50</v>
      </c>
      <c r="U12" s="281" t="s">
        <v>50</v>
      </c>
      <c r="V12" s="283" t="s">
        <v>50</v>
      </c>
      <c r="W12" s="281">
        <v>0</v>
      </c>
      <c r="X12" s="282" t="s">
        <v>50</v>
      </c>
      <c r="Y12" s="281" t="s">
        <v>50</v>
      </c>
      <c r="Z12" s="281" t="s">
        <v>50</v>
      </c>
      <c r="AA12" s="281" t="s">
        <v>50</v>
      </c>
      <c r="AB12" s="281" t="s">
        <v>50</v>
      </c>
      <c r="AC12" s="280">
        <v>0</v>
      </c>
      <c r="AD12" s="47">
        <v>1</v>
      </c>
      <c r="AE12" s="46">
        <v>0</v>
      </c>
      <c r="AF12" s="46">
        <v>0</v>
      </c>
      <c r="AG12" s="46">
        <v>0</v>
      </c>
      <c r="AH12" s="279" t="s">
        <v>50</v>
      </c>
      <c r="AI12" s="278" t="s">
        <v>50</v>
      </c>
      <c r="AJ12" s="277">
        <v>0</v>
      </c>
      <c r="AK12" s="276">
        <v>0</v>
      </c>
      <c r="AL12" s="176">
        <v>2</v>
      </c>
      <c r="AM12" s="109" t="s">
        <v>50</v>
      </c>
      <c r="AN12" s="108" t="s">
        <v>50</v>
      </c>
      <c r="AO12" s="109">
        <v>0</v>
      </c>
      <c r="AP12" s="108">
        <v>0</v>
      </c>
      <c r="AQ12" s="180">
        <v>0</v>
      </c>
      <c r="AR12" s="64" t="s">
        <v>8</v>
      </c>
      <c r="AS12" s="24"/>
      <c r="AU12" s="402" t="str">
        <f t="shared" si="0"/>
        <v>-</v>
      </c>
    </row>
    <row r="13" spans="1:47" ht="15.6" customHeight="1" x14ac:dyDescent="0.2">
      <c r="A13" s="61">
        <v>6.05</v>
      </c>
      <c r="B13" s="31" t="s">
        <v>4</v>
      </c>
      <c r="C13" s="48" t="s">
        <v>50</v>
      </c>
      <c r="D13" s="50" t="s">
        <v>50</v>
      </c>
      <c r="E13" s="50" t="s">
        <v>50</v>
      </c>
      <c r="F13" s="275" t="s">
        <v>50</v>
      </c>
      <c r="G13" s="50" t="s">
        <v>50</v>
      </c>
      <c r="H13" s="268">
        <v>0</v>
      </c>
      <c r="I13" s="48" t="s">
        <v>50</v>
      </c>
      <c r="J13" s="50" t="s">
        <v>50</v>
      </c>
      <c r="K13" s="50" t="s">
        <v>50</v>
      </c>
      <c r="L13" s="50" t="s">
        <v>50</v>
      </c>
      <c r="M13" s="273">
        <v>0</v>
      </c>
      <c r="N13" s="272">
        <v>0</v>
      </c>
      <c r="O13" s="272">
        <v>1</v>
      </c>
      <c r="P13" s="272">
        <v>0</v>
      </c>
      <c r="Q13" s="272">
        <v>0</v>
      </c>
      <c r="R13" s="273" t="s">
        <v>50</v>
      </c>
      <c r="S13" s="272" t="s">
        <v>50</v>
      </c>
      <c r="T13" s="273" t="s">
        <v>50</v>
      </c>
      <c r="U13" s="272" t="s">
        <v>50</v>
      </c>
      <c r="V13" s="274" t="s">
        <v>50</v>
      </c>
      <c r="W13" s="272">
        <v>0</v>
      </c>
      <c r="X13" s="273" t="s">
        <v>50</v>
      </c>
      <c r="Y13" s="272" t="s">
        <v>50</v>
      </c>
      <c r="Z13" s="272" t="s">
        <v>50</v>
      </c>
      <c r="AA13" s="272" t="s">
        <v>50</v>
      </c>
      <c r="AB13" s="272" t="s">
        <v>50</v>
      </c>
      <c r="AC13" s="271">
        <v>2</v>
      </c>
      <c r="AD13" s="48">
        <v>0</v>
      </c>
      <c r="AE13" s="50">
        <v>0</v>
      </c>
      <c r="AF13" s="50">
        <v>0</v>
      </c>
      <c r="AG13" s="50">
        <v>0</v>
      </c>
      <c r="AH13" s="270" t="s">
        <v>50</v>
      </c>
      <c r="AI13" s="269"/>
      <c r="AJ13" s="268">
        <v>0</v>
      </c>
      <c r="AK13" s="267">
        <v>0</v>
      </c>
      <c r="AL13" s="237">
        <v>0</v>
      </c>
      <c r="AM13" s="104" t="s">
        <v>50</v>
      </c>
      <c r="AN13" s="106" t="s">
        <v>50</v>
      </c>
      <c r="AO13" s="104">
        <v>0</v>
      </c>
      <c r="AP13" s="106">
        <v>0</v>
      </c>
      <c r="AQ13" s="184"/>
      <c r="AR13" s="65">
        <f>SUM(C13:AQ13)</f>
        <v>3</v>
      </c>
      <c r="AS13" s="25"/>
      <c r="AU13" s="402" t="str">
        <f t="shared" si="0"/>
        <v>-</v>
      </c>
    </row>
    <row r="14" spans="1:47" ht="15.6" customHeight="1" x14ac:dyDescent="0.2">
      <c r="A14" s="400" t="s">
        <v>69</v>
      </c>
      <c r="B14" s="29" t="s">
        <v>5</v>
      </c>
      <c r="C14" s="266" t="str">
        <f>C13</f>
        <v>x</v>
      </c>
      <c r="D14" s="262" t="s">
        <v>50</v>
      </c>
      <c r="E14" s="261" t="s">
        <v>50</v>
      </c>
      <c r="F14" s="260" t="s">
        <v>50</v>
      </c>
      <c r="G14" s="261" t="s">
        <v>50</v>
      </c>
      <c r="H14" s="260">
        <f>H13</f>
        <v>0</v>
      </c>
      <c r="I14" s="260" t="s">
        <v>50</v>
      </c>
      <c r="J14" s="262" t="s">
        <v>50</v>
      </c>
      <c r="K14" s="262" t="s">
        <v>50</v>
      </c>
      <c r="L14" s="261" t="s">
        <v>50</v>
      </c>
      <c r="M14" s="263">
        <f>H14-M12+M13</f>
        <v>0</v>
      </c>
      <c r="N14" s="265">
        <f>M14-N12+N13</f>
        <v>0</v>
      </c>
      <c r="O14" s="265">
        <f>N14-O12+O13</f>
        <v>1</v>
      </c>
      <c r="P14" s="265">
        <f>O14-P12+P13</f>
        <v>1</v>
      </c>
      <c r="Q14" s="264">
        <f>P14-Q12+Q13</f>
        <v>1</v>
      </c>
      <c r="R14" s="263" t="s">
        <v>50</v>
      </c>
      <c r="S14" s="264" t="s">
        <v>50</v>
      </c>
      <c r="T14" s="263" t="s">
        <v>50</v>
      </c>
      <c r="U14" s="264" t="s">
        <v>50</v>
      </c>
      <c r="V14" s="263" t="s">
        <v>50</v>
      </c>
      <c r="W14" s="263">
        <f>Q14-W12+W13</f>
        <v>1</v>
      </c>
      <c r="X14" s="263" t="s">
        <v>50</v>
      </c>
      <c r="Y14" s="265" t="s">
        <v>50</v>
      </c>
      <c r="Z14" s="265" t="s">
        <v>50</v>
      </c>
      <c r="AA14" s="265" t="s">
        <v>50</v>
      </c>
      <c r="AB14" s="264" t="s">
        <v>50</v>
      </c>
      <c r="AC14" s="263">
        <f>W14-AC12+AC13</f>
        <v>3</v>
      </c>
      <c r="AD14" s="260">
        <f>AC14-AD12+AD13</f>
        <v>2</v>
      </c>
      <c r="AE14" s="262">
        <f>AD14-AE12+AE13</f>
        <v>2</v>
      </c>
      <c r="AF14" s="262">
        <f>AE14-AF12+AF13</f>
        <v>2</v>
      </c>
      <c r="AG14" s="261">
        <f>AF14-AG12+AG13</f>
        <v>2</v>
      </c>
      <c r="AH14" s="136" t="s">
        <v>50</v>
      </c>
      <c r="AI14" s="142" t="s">
        <v>50</v>
      </c>
      <c r="AJ14" s="260">
        <f>AG14-AJ12+AJ13</f>
        <v>2</v>
      </c>
      <c r="AK14" s="138">
        <f>AJ14-AK12+AK13</f>
        <v>2</v>
      </c>
      <c r="AL14" s="259">
        <f>AK14-AL12+AL13</f>
        <v>0</v>
      </c>
      <c r="AM14" s="132" t="s">
        <v>50</v>
      </c>
      <c r="AN14" s="133" t="s">
        <v>50</v>
      </c>
      <c r="AO14" s="132">
        <f>AL14-AO12+AO13</f>
        <v>0</v>
      </c>
      <c r="AP14" s="121">
        <f>AO14-AP12+AP13</f>
        <v>0</v>
      </c>
      <c r="AQ14" s="121">
        <f>AP14-AQ12+AQ13</f>
        <v>0</v>
      </c>
      <c r="AR14" s="66"/>
      <c r="AS14" s="26">
        <f>MAX(C14:AQ14)</f>
        <v>3</v>
      </c>
      <c r="AU14" s="402">
        <f t="shared" si="0"/>
        <v>3</v>
      </c>
    </row>
    <row r="15" spans="1:47" ht="15.6" customHeight="1" x14ac:dyDescent="0.2">
      <c r="A15" s="401"/>
      <c r="B15" s="29" t="s">
        <v>6</v>
      </c>
      <c r="C15" s="253"/>
      <c r="D15" s="70"/>
      <c r="E15" s="70"/>
      <c r="F15" s="71" t="s">
        <v>50</v>
      </c>
      <c r="G15" s="70"/>
      <c r="H15" s="254" t="s">
        <v>50</v>
      </c>
      <c r="I15" s="253"/>
      <c r="J15" s="70"/>
      <c r="K15" s="70"/>
      <c r="L15" s="252" t="s">
        <v>50</v>
      </c>
      <c r="M15" s="250"/>
      <c r="N15" s="248"/>
      <c r="O15" s="248"/>
      <c r="P15" s="248"/>
      <c r="Q15" s="251">
        <v>6.12</v>
      </c>
      <c r="R15" s="250"/>
      <c r="S15" s="248"/>
      <c r="T15" s="258" t="s">
        <v>50</v>
      </c>
      <c r="U15" s="248"/>
      <c r="V15" s="289" t="s">
        <v>50</v>
      </c>
      <c r="W15" s="248"/>
      <c r="X15" s="250"/>
      <c r="Y15" s="248"/>
      <c r="Z15" s="251" t="s">
        <v>50</v>
      </c>
      <c r="AA15" s="248"/>
      <c r="AB15" s="248"/>
      <c r="AC15" s="305">
        <v>6.17</v>
      </c>
      <c r="AD15" s="253"/>
      <c r="AE15" s="70"/>
      <c r="AF15" s="252">
        <v>6.21</v>
      </c>
      <c r="AG15" s="70"/>
      <c r="AH15" s="94"/>
      <c r="AI15" s="73" t="s">
        <v>50</v>
      </c>
      <c r="AJ15" s="239"/>
      <c r="AK15" s="238"/>
      <c r="AL15" s="287">
        <v>6.28</v>
      </c>
      <c r="AM15" s="113"/>
      <c r="AN15" s="112"/>
      <c r="AO15" s="113"/>
      <c r="AP15" s="112"/>
      <c r="AQ15" s="256">
        <v>6.44</v>
      </c>
      <c r="AR15" s="67">
        <v>0.39</v>
      </c>
      <c r="AS15" s="25"/>
      <c r="AU15" s="402" t="str">
        <f t="shared" si="0"/>
        <v>-</v>
      </c>
    </row>
    <row r="16" spans="1:47" ht="15.6" customHeight="1" x14ac:dyDescent="0.2">
      <c r="A16" s="401"/>
      <c r="B16" s="29" t="s">
        <v>7</v>
      </c>
      <c r="C16" s="255" t="s">
        <v>50</v>
      </c>
      <c r="D16" s="70"/>
      <c r="E16" s="70"/>
      <c r="F16" s="71" t="s">
        <v>50</v>
      </c>
      <c r="G16" s="70"/>
      <c r="H16" s="254">
        <v>6.05</v>
      </c>
      <c r="I16" s="253"/>
      <c r="J16" s="70"/>
      <c r="K16" s="70"/>
      <c r="L16" s="252" t="s">
        <v>50</v>
      </c>
      <c r="M16" s="250"/>
      <c r="N16" s="248"/>
      <c r="O16" s="248"/>
      <c r="P16" s="248"/>
      <c r="Q16" s="251">
        <v>6.12</v>
      </c>
      <c r="R16" s="250"/>
      <c r="S16" s="248"/>
      <c r="T16" s="258" t="s">
        <v>50</v>
      </c>
      <c r="U16" s="248"/>
      <c r="V16" s="289" t="s">
        <v>50</v>
      </c>
      <c r="W16" s="248"/>
      <c r="X16" s="250"/>
      <c r="Y16" s="248"/>
      <c r="Z16" s="251" t="s">
        <v>50</v>
      </c>
      <c r="AA16" s="248"/>
      <c r="AB16" s="248"/>
      <c r="AC16" s="305">
        <v>6.17</v>
      </c>
      <c r="AD16" s="253"/>
      <c r="AE16" s="70"/>
      <c r="AF16" s="252">
        <v>6.21</v>
      </c>
      <c r="AG16" s="70"/>
      <c r="AH16" s="94"/>
      <c r="AI16" s="95"/>
      <c r="AJ16" s="239"/>
      <c r="AK16" s="238"/>
      <c r="AL16" s="287">
        <v>6.28</v>
      </c>
      <c r="AM16" s="113"/>
      <c r="AN16" s="112"/>
      <c r="AO16" s="113"/>
      <c r="AP16" s="112"/>
      <c r="AQ16" s="236"/>
      <c r="AR16" s="66"/>
      <c r="AS16" s="27"/>
      <c r="AU16" s="402" t="str">
        <f t="shared" si="0"/>
        <v>-</v>
      </c>
    </row>
    <row r="17" spans="1:47" ht="15.6" customHeight="1" thickBot="1" x14ac:dyDescent="0.25">
      <c r="A17" s="62">
        <v>198</v>
      </c>
      <c r="B17" s="35" t="s">
        <v>9</v>
      </c>
      <c r="C17" s="235" t="s">
        <v>92</v>
      </c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3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3"/>
      <c r="AR17" s="68"/>
      <c r="AS17" s="28"/>
      <c r="AU17" s="402" t="str">
        <f t="shared" si="0"/>
        <v>-</v>
      </c>
    </row>
    <row r="18" spans="1:47" ht="15.6" customHeight="1" x14ac:dyDescent="0.2">
      <c r="A18" s="60"/>
      <c r="B18" s="30" t="s">
        <v>3</v>
      </c>
      <c r="C18" s="232"/>
      <c r="D18" s="46" t="s">
        <v>50</v>
      </c>
      <c r="E18" s="46" t="s">
        <v>50</v>
      </c>
      <c r="F18" s="284" t="s">
        <v>50</v>
      </c>
      <c r="G18" s="46" t="s">
        <v>50</v>
      </c>
      <c r="H18" s="277" t="s">
        <v>50</v>
      </c>
      <c r="I18" s="47" t="s">
        <v>50</v>
      </c>
      <c r="J18" s="46" t="s">
        <v>50</v>
      </c>
      <c r="K18" s="46" t="s">
        <v>50</v>
      </c>
      <c r="L18" s="46" t="s">
        <v>50</v>
      </c>
      <c r="M18" s="282" t="s">
        <v>50</v>
      </c>
      <c r="N18" s="281" t="s">
        <v>50</v>
      </c>
      <c r="O18" s="281" t="s">
        <v>50</v>
      </c>
      <c r="P18" s="281" t="s">
        <v>50</v>
      </c>
      <c r="Q18" s="281" t="s">
        <v>50</v>
      </c>
      <c r="R18" s="282" t="s">
        <v>50</v>
      </c>
      <c r="S18" s="281" t="s">
        <v>50</v>
      </c>
      <c r="T18" s="282" t="s">
        <v>50</v>
      </c>
      <c r="U18" s="281" t="s">
        <v>50</v>
      </c>
      <c r="V18" s="283" t="s">
        <v>50</v>
      </c>
      <c r="W18" s="281">
        <v>0</v>
      </c>
      <c r="X18" s="282" t="s">
        <v>50</v>
      </c>
      <c r="Y18" s="281" t="s">
        <v>50</v>
      </c>
      <c r="Z18" s="281" t="s">
        <v>50</v>
      </c>
      <c r="AA18" s="281" t="s">
        <v>50</v>
      </c>
      <c r="AB18" s="281" t="s">
        <v>50</v>
      </c>
      <c r="AC18" s="280">
        <v>0</v>
      </c>
      <c r="AD18" s="47">
        <v>0</v>
      </c>
      <c r="AE18" s="46">
        <v>0</v>
      </c>
      <c r="AF18" s="46">
        <v>1</v>
      </c>
      <c r="AG18" s="46">
        <v>0</v>
      </c>
      <c r="AH18" s="279" t="s">
        <v>50</v>
      </c>
      <c r="AI18" s="278" t="s">
        <v>50</v>
      </c>
      <c r="AJ18" s="277">
        <v>3</v>
      </c>
      <c r="AK18" s="276">
        <v>0</v>
      </c>
      <c r="AL18" s="176">
        <v>2</v>
      </c>
      <c r="AM18" s="109" t="s">
        <v>50</v>
      </c>
      <c r="AN18" s="108" t="s">
        <v>50</v>
      </c>
      <c r="AO18" s="109" t="s">
        <v>50</v>
      </c>
      <c r="AP18" s="108" t="s">
        <v>50</v>
      </c>
      <c r="AQ18" s="180" t="s">
        <v>50</v>
      </c>
      <c r="AR18" s="64" t="s">
        <v>8</v>
      </c>
      <c r="AS18" s="24"/>
      <c r="AU18" s="402" t="str">
        <f t="shared" si="0"/>
        <v>-</v>
      </c>
    </row>
    <row r="19" spans="1:47" ht="15.6" customHeight="1" x14ac:dyDescent="0.2">
      <c r="A19" s="61">
        <v>7.13</v>
      </c>
      <c r="B19" s="31" t="s">
        <v>4</v>
      </c>
      <c r="C19" s="48" t="s">
        <v>50</v>
      </c>
      <c r="D19" s="50" t="s">
        <v>50</v>
      </c>
      <c r="E19" s="50" t="s">
        <v>50</v>
      </c>
      <c r="F19" s="275" t="s">
        <v>50</v>
      </c>
      <c r="G19" s="50" t="s">
        <v>50</v>
      </c>
      <c r="H19" s="268" t="s">
        <v>50</v>
      </c>
      <c r="I19" s="48" t="s">
        <v>50</v>
      </c>
      <c r="J19" s="50" t="s">
        <v>50</v>
      </c>
      <c r="K19" s="50" t="s">
        <v>50</v>
      </c>
      <c r="L19" s="50" t="s">
        <v>50</v>
      </c>
      <c r="M19" s="273" t="s">
        <v>50</v>
      </c>
      <c r="N19" s="272" t="s">
        <v>50</v>
      </c>
      <c r="O19" s="272" t="s">
        <v>50</v>
      </c>
      <c r="P19" s="272" t="s">
        <v>50</v>
      </c>
      <c r="Q19" s="272" t="s">
        <v>50</v>
      </c>
      <c r="R19" s="273" t="s">
        <v>50</v>
      </c>
      <c r="S19" s="272" t="s">
        <v>50</v>
      </c>
      <c r="T19" s="273" t="s">
        <v>50</v>
      </c>
      <c r="U19" s="272" t="s">
        <v>50</v>
      </c>
      <c r="V19" s="274">
        <v>1</v>
      </c>
      <c r="W19" s="272">
        <v>0</v>
      </c>
      <c r="X19" s="273" t="s">
        <v>50</v>
      </c>
      <c r="Y19" s="272" t="s">
        <v>50</v>
      </c>
      <c r="Z19" s="272" t="s">
        <v>50</v>
      </c>
      <c r="AA19" s="272" t="s">
        <v>50</v>
      </c>
      <c r="AB19" s="272" t="s">
        <v>50</v>
      </c>
      <c r="AC19" s="271">
        <v>0</v>
      </c>
      <c r="AD19" s="48">
        <v>1</v>
      </c>
      <c r="AE19" s="50">
        <v>4</v>
      </c>
      <c r="AF19" s="50">
        <v>0</v>
      </c>
      <c r="AG19" s="50">
        <v>0</v>
      </c>
      <c r="AH19" s="270" t="s">
        <v>50</v>
      </c>
      <c r="AI19" s="269"/>
      <c r="AJ19" s="268">
        <v>0</v>
      </c>
      <c r="AK19" s="267">
        <v>0</v>
      </c>
      <c r="AL19" s="237" t="s">
        <v>50</v>
      </c>
      <c r="AM19" s="104" t="s">
        <v>50</v>
      </c>
      <c r="AN19" s="106" t="s">
        <v>50</v>
      </c>
      <c r="AO19" s="104" t="s">
        <v>50</v>
      </c>
      <c r="AP19" s="106" t="s">
        <v>50</v>
      </c>
      <c r="AQ19" s="184"/>
      <c r="AR19" s="65">
        <f>SUM(C19:AQ19)</f>
        <v>6</v>
      </c>
      <c r="AS19" s="25"/>
      <c r="AU19" s="402" t="str">
        <f t="shared" si="0"/>
        <v>-</v>
      </c>
    </row>
    <row r="20" spans="1:47" ht="15.6" customHeight="1" x14ac:dyDescent="0.2">
      <c r="A20" s="400" t="s">
        <v>64</v>
      </c>
      <c r="B20" s="29" t="s">
        <v>5</v>
      </c>
      <c r="C20" s="266" t="s">
        <v>50</v>
      </c>
      <c r="D20" s="262" t="s">
        <v>50</v>
      </c>
      <c r="E20" s="261" t="s">
        <v>50</v>
      </c>
      <c r="F20" s="260" t="s">
        <v>50</v>
      </c>
      <c r="G20" s="261" t="s">
        <v>50</v>
      </c>
      <c r="H20" s="260" t="s">
        <v>50</v>
      </c>
      <c r="I20" s="260" t="s">
        <v>50</v>
      </c>
      <c r="J20" s="262" t="s">
        <v>50</v>
      </c>
      <c r="K20" s="262" t="s">
        <v>50</v>
      </c>
      <c r="L20" s="261" t="s">
        <v>50</v>
      </c>
      <c r="M20" s="263" t="s">
        <v>50</v>
      </c>
      <c r="N20" s="265" t="s">
        <v>50</v>
      </c>
      <c r="O20" s="265" t="s">
        <v>50</v>
      </c>
      <c r="P20" s="265" t="s">
        <v>50</v>
      </c>
      <c r="Q20" s="264" t="s">
        <v>50</v>
      </c>
      <c r="R20" s="263" t="s">
        <v>50</v>
      </c>
      <c r="S20" s="264" t="s">
        <v>50</v>
      </c>
      <c r="T20" s="263" t="s">
        <v>50</v>
      </c>
      <c r="U20" s="264" t="s">
        <v>50</v>
      </c>
      <c r="V20" s="263">
        <f>V19</f>
        <v>1</v>
      </c>
      <c r="W20" s="263">
        <f>V20-W18+W19</f>
        <v>1</v>
      </c>
      <c r="X20" s="263" t="s">
        <v>50</v>
      </c>
      <c r="Y20" s="265" t="s">
        <v>50</v>
      </c>
      <c r="Z20" s="265" t="s">
        <v>50</v>
      </c>
      <c r="AA20" s="265" t="s">
        <v>50</v>
      </c>
      <c r="AB20" s="264" t="s">
        <v>50</v>
      </c>
      <c r="AC20" s="263">
        <f>W20-AC18+AC19</f>
        <v>1</v>
      </c>
      <c r="AD20" s="260">
        <f>AC20-AD18+AD19</f>
        <v>2</v>
      </c>
      <c r="AE20" s="262">
        <f>AD20-AE18+AE19</f>
        <v>6</v>
      </c>
      <c r="AF20" s="262">
        <f>AE20-AF18+AF19</f>
        <v>5</v>
      </c>
      <c r="AG20" s="261">
        <f>AF20-AG18+AG19</f>
        <v>5</v>
      </c>
      <c r="AH20" s="136" t="s">
        <v>50</v>
      </c>
      <c r="AI20" s="142" t="s">
        <v>50</v>
      </c>
      <c r="AJ20" s="260">
        <f>AG20-AJ18+AJ19</f>
        <v>2</v>
      </c>
      <c r="AK20" s="138">
        <f>AJ20-AK18+AK19</f>
        <v>2</v>
      </c>
      <c r="AL20" s="259">
        <f>AK20-AL18</f>
        <v>0</v>
      </c>
      <c r="AM20" s="132" t="s">
        <v>50</v>
      </c>
      <c r="AN20" s="133" t="s">
        <v>50</v>
      </c>
      <c r="AO20" s="132" t="s">
        <v>50</v>
      </c>
      <c r="AP20" s="121" t="s">
        <v>50</v>
      </c>
      <c r="AQ20" s="121" t="s">
        <v>50</v>
      </c>
      <c r="AR20" s="66"/>
      <c r="AS20" s="26">
        <f>MAX(C20:AQ20)</f>
        <v>6</v>
      </c>
      <c r="AU20" s="402">
        <f t="shared" si="0"/>
        <v>3</v>
      </c>
    </row>
    <row r="21" spans="1:47" ht="15.6" customHeight="1" x14ac:dyDescent="0.2">
      <c r="A21" s="401"/>
      <c r="B21" s="29" t="s">
        <v>6</v>
      </c>
      <c r="C21" s="253"/>
      <c r="D21" s="70"/>
      <c r="E21" s="70"/>
      <c r="F21" s="71" t="s">
        <v>50</v>
      </c>
      <c r="G21" s="70"/>
      <c r="H21" s="254" t="s">
        <v>50</v>
      </c>
      <c r="I21" s="253"/>
      <c r="J21" s="70"/>
      <c r="K21" s="70"/>
      <c r="L21" s="252" t="s">
        <v>50</v>
      </c>
      <c r="M21" s="250"/>
      <c r="N21" s="248"/>
      <c r="O21" s="248"/>
      <c r="P21" s="248"/>
      <c r="Q21" s="251" t="s">
        <v>50</v>
      </c>
      <c r="R21" s="250"/>
      <c r="S21" s="248"/>
      <c r="T21" s="258" t="s">
        <v>50</v>
      </c>
      <c r="U21" s="248"/>
      <c r="V21" s="289" t="s">
        <v>50</v>
      </c>
      <c r="W21" s="248"/>
      <c r="X21" s="250"/>
      <c r="Y21" s="248"/>
      <c r="Z21" s="251" t="s">
        <v>50</v>
      </c>
      <c r="AA21" s="248"/>
      <c r="AB21" s="248"/>
      <c r="AC21" s="305">
        <v>7.15</v>
      </c>
      <c r="AD21" s="253"/>
      <c r="AE21" s="70"/>
      <c r="AF21" s="252">
        <v>7.23</v>
      </c>
      <c r="AG21" s="70"/>
      <c r="AH21" s="94"/>
      <c r="AI21" s="73" t="s">
        <v>50</v>
      </c>
      <c r="AJ21" s="239"/>
      <c r="AK21" s="238"/>
      <c r="AL21" s="287">
        <v>7.29</v>
      </c>
      <c r="AM21" s="113"/>
      <c r="AN21" s="112"/>
      <c r="AO21" s="113"/>
      <c r="AP21" s="112"/>
      <c r="AQ21" s="256" t="s">
        <v>50</v>
      </c>
      <c r="AR21" s="67">
        <v>0.16</v>
      </c>
      <c r="AS21" s="25"/>
      <c r="AU21" s="402" t="str">
        <f t="shared" si="0"/>
        <v>-</v>
      </c>
    </row>
    <row r="22" spans="1:47" ht="15.6" customHeight="1" x14ac:dyDescent="0.2">
      <c r="A22" s="401"/>
      <c r="B22" s="29" t="s">
        <v>7</v>
      </c>
      <c r="C22" s="255" t="s">
        <v>50</v>
      </c>
      <c r="D22" s="70"/>
      <c r="E22" s="70"/>
      <c r="F22" s="71" t="s">
        <v>50</v>
      </c>
      <c r="G22" s="70"/>
      <c r="H22" s="254" t="s">
        <v>50</v>
      </c>
      <c r="I22" s="253"/>
      <c r="J22" s="70"/>
      <c r="K22" s="70"/>
      <c r="L22" s="252" t="s">
        <v>50</v>
      </c>
      <c r="M22" s="250"/>
      <c r="N22" s="248"/>
      <c r="O22" s="248"/>
      <c r="P22" s="248"/>
      <c r="Q22" s="251" t="s">
        <v>50</v>
      </c>
      <c r="R22" s="250"/>
      <c r="S22" s="248"/>
      <c r="T22" s="258" t="s">
        <v>50</v>
      </c>
      <c r="U22" s="248"/>
      <c r="V22" s="289">
        <v>7.13</v>
      </c>
      <c r="W22" s="248"/>
      <c r="X22" s="250"/>
      <c r="Y22" s="248"/>
      <c r="Z22" s="251" t="s">
        <v>50</v>
      </c>
      <c r="AA22" s="248"/>
      <c r="AB22" s="248"/>
      <c r="AC22" s="305">
        <v>7.15</v>
      </c>
      <c r="AD22" s="253"/>
      <c r="AE22" s="70"/>
      <c r="AF22" s="252">
        <v>7.23</v>
      </c>
      <c r="AG22" s="70"/>
      <c r="AH22" s="94"/>
      <c r="AI22" s="95"/>
      <c r="AJ22" s="239"/>
      <c r="AK22" s="238"/>
      <c r="AL22" s="287" t="s">
        <v>50</v>
      </c>
      <c r="AM22" s="113"/>
      <c r="AN22" s="112"/>
      <c r="AO22" s="113"/>
      <c r="AP22" s="112"/>
      <c r="AQ22" s="236"/>
      <c r="AR22" s="66"/>
      <c r="AS22" s="27"/>
      <c r="AU22" s="402" t="str">
        <f t="shared" si="0"/>
        <v>-</v>
      </c>
    </row>
    <row r="23" spans="1:47" ht="15.6" customHeight="1" thickBot="1" x14ac:dyDescent="0.25">
      <c r="A23" s="62">
        <v>198</v>
      </c>
      <c r="B23" s="35" t="s">
        <v>9</v>
      </c>
      <c r="C23" s="235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3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3"/>
      <c r="AR23" s="68"/>
      <c r="AS23" s="28"/>
      <c r="AU23" s="402" t="str">
        <f t="shared" si="0"/>
        <v>-</v>
      </c>
    </row>
    <row r="24" spans="1:47" ht="15.6" customHeight="1" x14ac:dyDescent="0.2">
      <c r="A24" s="60"/>
      <c r="B24" s="30" t="s">
        <v>3</v>
      </c>
      <c r="C24" s="232"/>
      <c r="D24" s="46" t="s">
        <v>50</v>
      </c>
      <c r="E24" s="46" t="s">
        <v>50</v>
      </c>
      <c r="F24" s="284" t="s">
        <v>50</v>
      </c>
      <c r="G24" s="46">
        <v>0</v>
      </c>
      <c r="H24" s="277">
        <v>0</v>
      </c>
      <c r="I24" s="47">
        <v>0</v>
      </c>
      <c r="J24" s="46">
        <v>0</v>
      </c>
      <c r="K24" s="46">
        <v>7</v>
      </c>
      <c r="L24" s="46">
        <v>0</v>
      </c>
      <c r="M24" s="282" t="s">
        <v>50</v>
      </c>
      <c r="N24" s="281" t="s">
        <v>50</v>
      </c>
      <c r="O24" s="281" t="s">
        <v>50</v>
      </c>
      <c r="P24" s="281" t="s">
        <v>50</v>
      </c>
      <c r="Q24" s="281" t="s">
        <v>50</v>
      </c>
      <c r="R24" s="282" t="s">
        <v>50</v>
      </c>
      <c r="S24" s="281" t="s">
        <v>50</v>
      </c>
      <c r="T24" s="282" t="s">
        <v>50</v>
      </c>
      <c r="U24" s="281" t="s">
        <v>50</v>
      </c>
      <c r="V24" s="283" t="s">
        <v>50</v>
      </c>
      <c r="W24" s="281" t="s">
        <v>50</v>
      </c>
      <c r="X24" s="282" t="s">
        <v>50</v>
      </c>
      <c r="Y24" s="281" t="s">
        <v>50</v>
      </c>
      <c r="Z24" s="281" t="s">
        <v>50</v>
      </c>
      <c r="AA24" s="281" t="s">
        <v>50</v>
      </c>
      <c r="AB24" s="281" t="s">
        <v>50</v>
      </c>
      <c r="AC24" s="280" t="s">
        <v>50</v>
      </c>
      <c r="AD24" s="47">
        <v>1</v>
      </c>
      <c r="AE24" s="46">
        <v>2</v>
      </c>
      <c r="AF24" s="46">
        <v>1</v>
      </c>
      <c r="AG24" s="46">
        <v>1</v>
      </c>
      <c r="AH24" s="279">
        <v>2</v>
      </c>
      <c r="AI24" s="278">
        <v>1</v>
      </c>
      <c r="AJ24" s="277" t="s">
        <v>50</v>
      </c>
      <c r="AK24" s="276" t="s">
        <v>50</v>
      </c>
      <c r="AL24" s="176" t="s">
        <v>50</v>
      </c>
      <c r="AM24" s="109" t="s">
        <v>50</v>
      </c>
      <c r="AN24" s="108" t="s">
        <v>50</v>
      </c>
      <c r="AO24" s="109" t="s">
        <v>50</v>
      </c>
      <c r="AP24" s="108" t="s">
        <v>50</v>
      </c>
      <c r="AQ24" s="180" t="s">
        <v>50</v>
      </c>
      <c r="AR24" s="64" t="s">
        <v>8</v>
      </c>
      <c r="AS24" s="24"/>
      <c r="AU24" s="402" t="str">
        <f t="shared" si="0"/>
        <v>-</v>
      </c>
    </row>
    <row r="25" spans="1:47" ht="15.6" customHeight="1" x14ac:dyDescent="0.2">
      <c r="A25" s="61">
        <v>7.49</v>
      </c>
      <c r="B25" s="31" t="s">
        <v>4</v>
      </c>
      <c r="C25" s="48" t="s">
        <v>50</v>
      </c>
      <c r="D25" s="50" t="s">
        <v>50</v>
      </c>
      <c r="E25" s="50" t="s">
        <v>50</v>
      </c>
      <c r="F25" s="275">
        <v>9</v>
      </c>
      <c r="G25" s="50">
        <v>0</v>
      </c>
      <c r="H25" s="268">
        <v>1</v>
      </c>
      <c r="I25" s="48">
        <v>1</v>
      </c>
      <c r="J25" s="50">
        <v>0</v>
      </c>
      <c r="K25" s="50">
        <v>0</v>
      </c>
      <c r="L25" s="50">
        <v>0</v>
      </c>
      <c r="M25" s="273" t="s">
        <v>50</v>
      </c>
      <c r="N25" s="272" t="s">
        <v>50</v>
      </c>
      <c r="O25" s="272" t="s">
        <v>50</v>
      </c>
      <c r="P25" s="272" t="s">
        <v>50</v>
      </c>
      <c r="Q25" s="272" t="s">
        <v>50</v>
      </c>
      <c r="R25" s="273" t="s">
        <v>50</v>
      </c>
      <c r="S25" s="272" t="s">
        <v>50</v>
      </c>
      <c r="T25" s="273" t="s">
        <v>50</v>
      </c>
      <c r="U25" s="272" t="s">
        <v>50</v>
      </c>
      <c r="V25" s="274" t="s">
        <v>50</v>
      </c>
      <c r="W25" s="272" t="s">
        <v>50</v>
      </c>
      <c r="X25" s="273" t="s">
        <v>50</v>
      </c>
      <c r="Y25" s="272" t="s">
        <v>50</v>
      </c>
      <c r="Z25" s="272" t="s">
        <v>50</v>
      </c>
      <c r="AA25" s="272" t="s">
        <v>50</v>
      </c>
      <c r="AB25" s="272" t="s">
        <v>50</v>
      </c>
      <c r="AC25" s="271" t="s">
        <v>50</v>
      </c>
      <c r="AD25" s="48">
        <v>2</v>
      </c>
      <c r="AE25" s="50">
        <v>1</v>
      </c>
      <c r="AF25" s="50">
        <v>1</v>
      </c>
      <c r="AG25" s="50">
        <v>0</v>
      </c>
      <c r="AH25" s="270">
        <v>0</v>
      </c>
      <c r="AI25" s="269"/>
      <c r="AJ25" s="268" t="s">
        <v>50</v>
      </c>
      <c r="AK25" s="267" t="s">
        <v>50</v>
      </c>
      <c r="AL25" s="237" t="s">
        <v>50</v>
      </c>
      <c r="AM25" s="104" t="s">
        <v>50</v>
      </c>
      <c r="AN25" s="106" t="s">
        <v>50</v>
      </c>
      <c r="AO25" s="104" t="s">
        <v>50</v>
      </c>
      <c r="AP25" s="106" t="s">
        <v>50</v>
      </c>
      <c r="AQ25" s="184"/>
      <c r="AR25" s="65">
        <f>SUM(C25:AQ25)</f>
        <v>15</v>
      </c>
      <c r="AS25" s="25"/>
      <c r="AU25" s="402" t="str">
        <f t="shared" si="0"/>
        <v>-</v>
      </c>
    </row>
    <row r="26" spans="1:47" ht="15.6" customHeight="1" x14ac:dyDescent="0.2">
      <c r="A26" s="400" t="s">
        <v>68</v>
      </c>
      <c r="B26" s="29" t="s">
        <v>5</v>
      </c>
      <c r="C26" s="266" t="str">
        <f>C25</f>
        <v>x</v>
      </c>
      <c r="D26" s="301" t="s">
        <v>50</v>
      </c>
      <c r="E26" s="300" t="s">
        <v>50</v>
      </c>
      <c r="F26" s="266">
        <f>F25</f>
        <v>9</v>
      </c>
      <c r="G26" s="300">
        <f t="shared" ref="G26:L26" si="1">F26-G24+G25</f>
        <v>9</v>
      </c>
      <c r="H26" s="266">
        <f t="shared" si="1"/>
        <v>10</v>
      </c>
      <c r="I26" s="266">
        <f t="shared" si="1"/>
        <v>11</v>
      </c>
      <c r="J26" s="301">
        <f t="shared" si="1"/>
        <v>11</v>
      </c>
      <c r="K26" s="301">
        <f t="shared" si="1"/>
        <v>4</v>
      </c>
      <c r="L26" s="300">
        <f t="shared" si="1"/>
        <v>4</v>
      </c>
      <c r="M26" s="302" t="s">
        <v>50</v>
      </c>
      <c r="N26" s="304" t="s">
        <v>50</v>
      </c>
      <c r="O26" s="304" t="s">
        <v>50</v>
      </c>
      <c r="P26" s="304" t="s">
        <v>50</v>
      </c>
      <c r="Q26" s="303" t="s">
        <v>50</v>
      </c>
      <c r="R26" s="302" t="s">
        <v>50</v>
      </c>
      <c r="S26" s="303" t="s">
        <v>50</v>
      </c>
      <c r="T26" s="302" t="s">
        <v>50</v>
      </c>
      <c r="U26" s="303" t="s">
        <v>50</v>
      </c>
      <c r="V26" s="302" t="s">
        <v>50</v>
      </c>
      <c r="W26" s="302" t="s">
        <v>50</v>
      </c>
      <c r="X26" s="302" t="s">
        <v>50</v>
      </c>
      <c r="Y26" s="304" t="s">
        <v>50</v>
      </c>
      <c r="Z26" s="304" t="s">
        <v>50</v>
      </c>
      <c r="AA26" s="304" t="s">
        <v>50</v>
      </c>
      <c r="AB26" s="303" t="s">
        <v>50</v>
      </c>
      <c r="AC26" s="302" t="s">
        <v>50</v>
      </c>
      <c r="AD26" s="266">
        <f>L26-AD24+AD25</f>
        <v>5</v>
      </c>
      <c r="AE26" s="301">
        <f>AD26-AE24+AE25</f>
        <v>4</v>
      </c>
      <c r="AF26" s="301">
        <f>AE26-AF24+AF25</f>
        <v>4</v>
      </c>
      <c r="AG26" s="300">
        <f>AF26-AG24+AG25</f>
        <v>3</v>
      </c>
      <c r="AH26" s="299">
        <f>AG26-AH24+AH25</f>
        <v>1</v>
      </c>
      <c r="AI26" s="298">
        <f>AH26-AI24+AI25</f>
        <v>0</v>
      </c>
      <c r="AJ26" s="266" t="s">
        <v>50</v>
      </c>
      <c r="AK26" s="297" t="s">
        <v>50</v>
      </c>
      <c r="AL26" s="296" t="s">
        <v>50</v>
      </c>
      <c r="AM26" s="141" t="s">
        <v>50</v>
      </c>
      <c r="AN26" s="295" t="s">
        <v>50</v>
      </c>
      <c r="AO26" s="141" t="s">
        <v>50</v>
      </c>
      <c r="AP26" s="294" t="s">
        <v>50</v>
      </c>
      <c r="AQ26" s="294" t="s">
        <v>50</v>
      </c>
      <c r="AR26" s="66"/>
      <c r="AS26" s="26">
        <f>MAX(C26:AQ26)</f>
        <v>11</v>
      </c>
      <c r="AU26" s="402">
        <f t="shared" si="0"/>
        <v>9</v>
      </c>
    </row>
    <row r="27" spans="1:47" ht="15.6" customHeight="1" x14ac:dyDescent="0.2">
      <c r="A27" s="401"/>
      <c r="B27" s="29" t="s">
        <v>6</v>
      </c>
      <c r="C27" s="253"/>
      <c r="D27" s="70"/>
      <c r="E27" s="70"/>
      <c r="F27" s="71" t="s">
        <v>50</v>
      </c>
      <c r="G27" s="70"/>
      <c r="H27" s="254">
        <v>7.57</v>
      </c>
      <c r="I27" s="253"/>
      <c r="J27" s="70"/>
      <c r="K27" s="70"/>
      <c r="L27" s="252">
        <v>8.01</v>
      </c>
      <c r="M27" s="250"/>
      <c r="N27" s="248"/>
      <c r="O27" s="248"/>
      <c r="P27" s="248"/>
      <c r="Q27" s="251" t="s">
        <v>50</v>
      </c>
      <c r="R27" s="250"/>
      <c r="S27" s="248"/>
      <c r="T27" s="258" t="s">
        <v>50</v>
      </c>
      <c r="U27" s="248"/>
      <c r="V27" s="289" t="s">
        <v>50</v>
      </c>
      <c r="W27" s="248"/>
      <c r="X27" s="250"/>
      <c r="Y27" s="248"/>
      <c r="Z27" s="251" t="s">
        <v>50</v>
      </c>
      <c r="AA27" s="248"/>
      <c r="AB27" s="248"/>
      <c r="AC27" s="305" t="s">
        <v>50</v>
      </c>
      <c r="AD27" s="253"/>
      <c r="AE27" s="70"/>
      <c r="AF27" s="252">
        <v>8.06</v>
      </c>
      <c r="AG27" s="70"/>
      <c r="AH27" s="94"/>
      <c r="AI27" s="73">
        <v>8.1</v>
      </c>
      <c r="AJ27" s="239"/>
      <c r="AK27" s="238"/>
      <c r="AL27" s="287" t="s">
        <v>50</v>
      </c>
      <c r="AM27" s="113"/>
      <c r="AN27" s="112"/>
      <c r="AO27" s="113"/>
      <c r="AP27" s="112"/>
      <c r="AQ27" s="256" t="s">
        <v>50</v>
      </c>
      <c r="AR27" s="67">
        <v>0.17</v>
      </c>
      <c r="AS27" s="25"/>
      <c r="AU27" s="402" t="str">
        <f t="shared" si="0"/>
        <v>-</v>
      </c>
    </row>
    <row r="28" spans="1:47" ht="15.6" customHeight="1" x14ac:dyDescent="0.2">
      <c r="A28" s="401"/>
      <c r="B28" s="29" t="s">
        <v>7</v>
      </c>
      <c r="C28" s="255" t="s">
        <v>50</v>
      </c>
      <c r="D28" s="70"/>
      <c r="E28" s="70"/>
      <c r="F28" s="71">
        <v>7.53</v>
      </c>
      <c r="G28" s="70"/>
      <c r="H28" s="254">
        <v>7.57</v>
      </c>
      <c r="I28" s="253"/>
      <c r="J28" s="70"/>
      <c r="K28" s="70"/>
      <c r="L28" s="252">
        <v>8.01</v>
      </c>
      <c r="M28" s="250"/>
      <c r="N28" s="248"/>
      <c r="O28" s="248"/>
      <c r="P28" s="248"/>
      <c r="Q28" s="251" t="s">
        <v>50</v>
      </c>
      <c r="R28" s="250"/>
      <c r="S28" s="248"/>
      <c r="T28" s="258" t="s">
        <v>50</v>
      </c>
      <c r="U28" s="248"/>
      <c r="V28" s="289" t="s">
        <v>50</v>
      </c>
      <c r="W28" s="248"/>
      <c r="X28" s="250"/>
      <c r="Y28" s="248"/>
      <c r="Z28" s="251" t="s">
        <v>50</v>
      </c>
      <c r="AA28" s="248"/>
      <c r="AB28" s="248"/>
      <c r="AC28" s="305" t="s">
        <v>50</v>
      </c>
      <c r="AD28" s="253"/>
      <c r="AE28" s="70"/>
      <c r="AF28" s="252">
        <v>8.06</v>
      </c>
      <c r="AG28" s="70"/>
      <c r="AH28" s="94"/>
      <c r="AI28" s="95"/>
      <c r="AJ28" s="239"/>
      <c r="AK28" s="238"/>
      <c r="AL28" s="237" t="s">
        <v>50</v>
      </c>
      <c r="AM28" s="113"/>
      <c r="AN28" s="112"/>
      <c r="AO28" s="113"/>
      <c r="AP28" s="112"/>
      <c r="AQ28" s="236"/>
      <c r="AR28" s="66"/>
      <c r="AS28" s="27"/>
      <c r="AU28" s="402" t="str">
        <f t="shared" si="0"/>
        <v>-</v>
      </c>
    </row>
    <row r="29" spans="1:47" ht="15.6" customHeight="1" thickBot="1" x14ac:dyDescent="0.25">
      <c r="A29" s="62">
        <v>198</v>
      </c>
      <c r="B29" s="35" t="s">
        <v>9</v>
      </c>
      <c r="C29" s="235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3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3"/>
      <c r="AR29" s="68"/>
      <c r="AS29" s="28"/>
      <c r="AU29" s="402" t="str">
        <f t="shared" si="0"/>
        <v>-</v>
      </c>
    </row>
    <row r="30" spans="1:47" ht="15.6" customHeight="1" x14ac:dyDescent="0.2">
      <c r="A30" s="60"/>
      <c r="B30" s="30" t="s">
        <v>3</v>
      </c>
      <c r="C30" s="232"/>
      <c r="D30" s="46" t="s">
        <v>50</v>
      </c>
      <c r="E30" s="46" t="s">
        <v>50</v>
      </c>
      <c r="F30" s="284" t="s">
        <v>50</v>
      </c>
      <c r="G30" s="46" t="s">
        <v>50</v>
      </c>
      <c r="H30" s="277" t="s">
        <v>50</v>
      </c>
      <c r="I30" s="47" t="s">
        <v>50</v>
      </c>
      <c r="J30" s="46" t="s">
        <v>50</v>
      </c>
      <c r="K30" s="46" t="s">
        <v>50</v>
      </c>
      <c r="L30" s="46" t="s">
        <v>50</v>
      </c>
      <c r="M30" s="282" t="s">
        <v>50</v>
      </c>
      <c r="N30" s="281" t="s">
        <v>50</v>
      </c>
      <c r="O30" s="281" t="s">
        <v>50</v>
      </c>
      <c r="P30" s="281" t="s">
        <v>50</v>
      </c>
      <c r="Q30" s="281" t="s">
        <v>50</v>
      </c>
      <c r="R30" s="282" t="s">
        <v>50</v>
      </c>
      <c r="S30" s="281" t="s">
        <v>50</v>
      </c>
      <c r="T30" s="282" t="s">
        <v>50</v>
      </c>
      <c r="U30" s="281">
        <v>0</v>
      </c>
      <c r="V30" s="283">
        <v>1</v>
      </c>
      <c r="W30" s="281">
        <v>0</v>
      </c>
      <c r="X30" s="282">
        <v>0</v>
      </c>
      <c r="Y30" s="281">
        <v>0</v>
      </c>
      <c r="Z30" s="281">
        <v>0</v>
      </c>
      <c r="AA30" s="281">
        <v>0</v>
      </c>
      <c r="AB30" s="281">
        <v>0</v>
      </c>
      <c r="AC30" s="280">
        <v>0</v>
      </c>
      <c r="AD30" s="47">
        <v>7</v>
      </c>
      <c r="AE30" s="46">
        <v>0</v>
      </c>
      <c r="AF30" s="46">
        <v>0</v>
      </c>
      <c r="AG30" s="46">
        <v>0</v>
      </c>
      <c r="AH30" s="279">
        <v>0</v>
      </c>
      <c r="AI30" s="278">
        <v>0</v>
      </c>
      <c r="AJ30" s="277" t="s">
        <v>50</v>
      </c>
      <c r="AK30" s="276" t="s">
        <v>50</v>
      </c>
      <c r="AL30" s="176" t="s">
        <v>50</v>
      </c>
      <c r="AM30" s="109" t="s">
        <v>50</v>
      </c>
      <c r="AN30" s="108" t="s">
        <v>50</v>
      </c>
      <c r="AO30" s="109" t="s">
        <v>50</v>
      </c>
      <c r="AP30" s="108" t="s">
        <v>50</v>
      </c>
      <c r="AQ30" s="180" t="s">
        <v>50</v>
      </c>
      <c r="AR30" s="64" t="s">
        <v>8</v>
      </c>
      <c r="AS30" s="24"/>
      <c r="AU30" s="402" t="str">
        <f t="shared" si="0"/>
        <v>-</v>
      </c>
    </row>
    <row r="31" spans="1:47" ht="15.6" customHeight="1" x14ac:dyDescent="0.2">
      <c r="A31" s="61">
        <v>8.33</v>
      </c>
      <c r="B31" s="31" t="s">
        <v>4</v>
      </c>
      <c r="C31" s="48" t="s">
        <v>50</v>
      </c>
      <c r="D31" s="50" t="s">
        <v>50</v>
      </c>
      <c r="E31" s="50" t="s">
        <v>50</v>
      </c>
      <c r="F31" s="275" t="s">
        <v>50</v>
      </c>
      <c r="G31" s="50" t="s">
        <v>50</v>
      </c>
      <c r="H31" s="268" t="s">
        <v>50</v>
      </c>
      <c r="I31" s="48" t="s">
        <v>50</v>
      </c>
      <c r="J31" s="50" t="s">
        <v>50</v>
      </c>
      <c r="K31" s="50" t="s">
        <v>50</v>
      </c>
      <c r="L31" s="50" t="s">
        <v>50</v>
      </c>
      <c r="M31" s="273" t="s">
        <v>50</v>
      </c>
      <c r="N31" s="272" t="s">
        <v>50</v>
      </c>
      <c r="O31" s="272" t="s">
        <v>50</v>
      </c>
      <c r="P31" s="272" t="s">
        <v>50</v>
      </c>
      <c r="Q31" s="272" t="s">
        <v>50</v>
      </c>
      <c r="R31" s="273" t="s">
        <v>50</v>
      </c>
      <c r="S31" s="272" t="s">
        <v>50</v>
      </c>
      <c r="T31" s="273">
        <v>1</v>
      </c>
      <c r="U31" s="272">
        <v>0</v>
      </c>
      <c r="V31" s="274">
        <v>0</v>
      </c>
      <c r="W31" s="272">
        <v>2</v>
      </c>
      <c r="X31" s="273">
        <v>0</v>
      </c>
      <c r="Y31" s="272">
        <v>0</v>
      </c>
      <c r="Z31" s="272">
        <v>0</v>
      </c>
      <c r="AA31" s="272">
        <v>0</v>
      </c>
      <c r="AB31" s="272">
        <v>1</v>
      </c>
      <c r="AC31" s="271">
        <v>4</v>
      </c>
      <c r="AD31" s="48">
        <v>0</v>
      </c>
      <c r="AE31" s="50">
        <v>0</v>
      </c>
      <c r="AF31" s="50">
        <v>0</v>
      </c>
      <c r="AG31" s="50">
        <v>0</v>
      </c>
      <c r="AH31" s="270">
        <v>0</v>
      </c>
      <c r="AI31" s="269"/>
      <c r="AJ31" s="268" t="s">
        <v>50</v>
      </c>
      <c r="AK31" s="267" t="s">
        <v>50</v>
      </c>
      <c r="AL31" s="237" t="s">
        <v>50</v>
      </c>
      <c r="AM31" s="104" t="s">
        <v>50</v>
      </c>
      <c r="AN31" s="106" t="s">
        <v>50</v>
      </c>
      <c r="AO31" s="104" t="s">
        <v>50</v>
      </c>
      <c r="AP31" s="106" t="s">
        <v>50</v>
      </c>
      <c r="AQ31" s="184"/>
      <c r="AR31" s="65">
        <f>SUM(C31:AQ31)</f>
        <v>8</v>
      </c>
      <c r="AS31" s="25"/>
      <c r="AU31" s="402" t="str">
        <f t="shared" si="0"/>
        <v>-</v>
      </c>
    </row>
    <row r="32" spans="1:47" ht="15.6" customHeight="1" x14ac:dyDescent="0.2">
      <c r="A32" s="400" t="s">
        <v>61</v>
      </c>
      <c r="B32" s="29" t="s">
        <v>5</v>
      </c>
      <c r="C32" s="266" t="s">
        <v>50</v>
      </c>
      <c r="D32" s="262" t="s">
        <v>50</v>
      </c>
      <c r="E32" s="261" t="s">
        <v>50</v>
      </c>
      <c r="F32" s="260" t="s">
        <v>50</v>
      </c>
      <c r="G32" s="261" t="s">
        <v>50</v>
      </c>
      <c r="H32" s="260" t="s">
        <v>50</v>
      </c>
      <c r="I32" s="260" t="s">
        <v>50</v>
      </c>
      <c r="J32" s="262" t="s">
        <v>50</v>
      </c>
      <c r="K32" s="262" t="s">
        <v>50</v>
      </c>
      <c r="L32" s="261" t="s">
        <v>50</v>
      </c>
      <c r="M32" s="263" t="s">
        <v>50</v>
      </c>
      <c r="N32" s="265" t="s">
        <v>50</v>
      </c>
      <c r="O32" s="265" t="s">
        <v>50</v>
      </c>
      <c r="P32" s="265" t="s">
        <v>50</v>
      </c>
      <c r="Q32" s="264" t="s">
        <v>50</v>
      </c>
      <c r="R32" s="263" t="s">
        <v>50</v>
      </c>
      <c r="S32" s="264" t="s">
        <v>50</v>
      </c>
      <c r="T32" s="263">
        <f>T31</f>
        <v>1</v>
      </c>
      <c r="U32" s="264">
        <f t="shared" ref="U32:AI32" si="2">T32-U30+U31</f>
        <v>1</v>
      </c>
      <c r="V32" s="263">
        <f t="shared" si="2"/>
        <v>0</v>
      </c>
      <c r="W32" s="263">
        <f t="shared" si="2"/>
        <v>2</v>
      </c>
      <c r="X32" s="263">
        <f t="shared" si="2"/>
        <v>2</v>
      </c>
      <c r="Y32" s="265">
        <f t="shared" si="2"/>
        <v>2</v>
      </c>
      <c r="Z32" s="265">
        <f t="shared" si="2"/>
        <v>2</v>
      </c>
      <c r="AA32" s="265">
        <f t="shared" si="2"/>
        <v>2</v>
      </c>
      <c r="AB32" s="264">
        <f t="shared" si="2"/>
        <v>3</v>
      </c>
      <c r="AC32" s="263">
        <f t="shared" si="2"/>
        <v>7</v>
      </c>
      <c r="AD32" s="260">
        <f t="shared" si="2"/>
        <v>0</v>
      </c>
      <c r="AE32" s="262">
        <f t="shared" si="2"/>
        <v>0</v>
      </c>
      <c r="AF32" s="262">
        <f t="shared" si="2"/>
        <v>0</v>
      </c>
      <c r="AG32" s="261">
        <f t="shared" si="2"/>
        <v>0</v>
      </c>
      <c r="AH32" s="136">
        <f t="shared" si="2"/>
        <v>0</v>
      </c>
      <c r="AI32" s="142">
        <f t="shared" si="2"/>
        <v>0</v>
      </c>
      <c r="AJ32" s="260" t="s">
        <v>50</v>
      </c>
      <c r="AK32" s="138" t="s">
        <v>50</v>
      </c>
      <c r="AL32" s="259" t="s">
        <v>50</v>
      </c>
      <c r="AM32" s="132" t="s">
        <v>50</v>
      </c>
      <c r="AN32" s="133" t="s">
        <v>50</v>
      </c>
      <c r="AO32" s="132" t="s">
        <v>50</v>
      </c>
      <c r="AP32" s="121" t="s">
        <v>50</v>
      </c>
      <c r="AQ32" s="121" t="s">
        <v>50</v>
      </c>
      <c r="AR32" s="66"/>
      <c r="AS32" s="26">
        <f>MAX(C32:AQ32)</f>
        <v>7</v>
      </c>
      <c r="AU32" s="402">
        <f t="shared" si="0"/>
        <v>1</v>
      </c>
    </row>
    <row r="33" spans="1:47" ht="15.6" customHeight="1" x14ac:dyDescent="0.2">
      <c r="A33" s="401"/>
      <c r="B33" s="29" t="s">
        <v>6</v>
      </c>
      <c r="C33" s="253"/>
      <c r="D33" s="70"/>
      <c r="E33" s="70"/>
      <c r="F33" s="71" t="s">
        <v>50</v>
      </c>
      <c r="G33" s="70"/>
      <c r="H33" s="254" t="s">
        <v>50</v>
      </c>
      <c r="I33" s="253"/>
      <c r="J33" s="70"/>
      <c r="K33" s="70"/>
      <c r="L33" s="252" t="s">
        <v>50</v>
      </c>
      <c r="M33" s="250"/>
      <c r="N33" s="248"/>
      <c r="O33" s="248"/>
      <c r="P33" s="248"/>
      <c r="Q33" s="251" t="s">
        <v>50</v>
      </c>
      <c r="R33" s="250"/>
      <c r="S33" s="248"/>
      <c r="T33" s="258" t="s">
        <v>50</v>
      </c>
      <c r="U33" s="248"/>
      <c r="V33" s="289">
        <v>8.36</v>
      </c>
      <c r="W33" s="248"/>
      <c r="X33" s="250"/>
      <c r="Y33" s="248"/>
      <c r="Z33" s="251">
        <v>8.42</v>
      </c>
      <c r="AA33" s="248"/>
      <c r="AB33" s="248"/>
      <c r="AC33" s="305">
        <v>8.4600000000000009</v>
      </c>
      <c r="AD33" s="253"/>
      <c r="AE33" s="70"/>
      <c r="AF33" s="252">
        <v>8.5</v>
      </c>
      <c r="AG33" s="70"/>
      <c r="AH33" s="94"/>
      <c r="AI33" s="73">
        <v>8.5500000000000007</v>
      </c>
      <c r="AJ33" s="239"/>
      <c r="AK33" s="238"/>
      <c r="AL33" s="237" t="s">
        <v>50</v>
      </c>
      <c r="AM33" s="113"/>
      <c r="AN33" s="112"/>
      <c r="AO33" s="113"/>
      <c r="AP33" s="112"/>
      <c r="AQ33" s="256" t="s">
        <v>50</v>
      </c>
      <c r="AR33" s="67">
        <v>0.22</v>
      </c>
      <c r="AS33" s="25"/>
      <c r="AU33" s="402" t="str">
        <f t="shared" si="0"/>
        <v>-</v>
      </c>
    </row>
    <row r="34" spans="1:47" ht="15.6" customHeight="1" x14ac:dyDescent="0.2">
      <c r="A34" s="401"/>
      <c r="B34" s="29" t="s">
        <v>7</v>
      </c>
      <c r="C34" s="255" t="s">
        <v>50</v>
      </c>
      <c r="D34" s="70"/>
      <c r="E34" s="70"/>
      <c r="F34" s="71" t="s">
        <v>50</v>
      </c>
      <c r="G34" s="70"/>
      <c r="H34" s="254" t="s">
        <v>50</v>
      </c>
      <c r="I34" s="253"/>
      <c r="J34" s="70"/>
      <c r="K34" s="70"/>
      <c r="L34" s="252" t="s">
        <v>50</v>
      </c>
      <c r="M34" s="250"/>
      <c r="N34" s="248"/>
      <c r="O34" s="248"/>
      <c r="P34" s="248"/>
      <c r="Q34" s="251" t="s">
        <v>50</v>
      </c>
      <c r="R34" s="250"/>
      <c r="S34" s="248"/>
      <c r="T34" s="258">
        <v>8.33</v>
      </c>
      <c r="U34" s="248"/>
      <c r="V34" s="289">
        <v>5.37</v>
      </c>
      <c r="W34" s="248"/>
      <c r="X34" s="250"/>
      <c r="Y34" s="248"/>
      <c r="Z34" s="251">
        <v>8.42</v>
      </c>
      <c r="AA34" s="248"/>
      <c r="AB34" s="248"/>
      <c r="AC34" s="305">
        <v>8.4600000000000009</v>
      </c>
      <c r="AD34" s="253"/>
      <c r="AE34" s="70"/>
      <c r="AF34" s="252">
        <v>8.5</v>
      </c>
      <c r="AG34" s="70"/>
      <c r="AH34" s="94"/>
      <c r="AI34" s="95"/>
      <c r="AJ34" s="239"/>
      <c r="AK34" s="238"/>
      <c r="AL34" s="237" t="s">
        <v>50</v>
      </c>
      <c r="AM34" s="113"/>
      <c r="AN34" s="112"/>
      <c r="AO34" s="113"/>
      <c r="AP34" s="112"/>
      <c r="AQ34" s="236"/>
      <c r="AR34" s="66"/>
      <c r="AS34" s="27"/>
      <c r="AU34" s="402" t="str">
        <f t="shared" si="0"/>
        <v>-</v>
      </c>
    </row>
    <row r="35" spans="1:47" ht="15.6" customHeight="1" thickBot="1" x14ac:dyDescent="0.25">
      <c r="A35" s="62">
        <v>198</v>
      </c>
      <c r="B35" s="35" t="s">
        <v>9</v>
      </c>
      <c r="C35" s="235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3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3"/>
      <c r="AR35" s="68"/>
      <c r="AS35" s="28"/>
      <c r="AU35" s="402" t="str">
        <f t="shared" si="0"/>
        <v>-</v>
      </c>
    </row>
    <row r="36" spans="1:47" ht="15.6" customHeight="1" x14ac:dyDescent="0.2">
      <c r="A36" s="60"/>
      <c r="B36" s="30" t="s">
        <v>3</v>
      </c>
      <c r="C36" s="232"/>
      <c r="D36" s="46" t="s">
        <v>50</v>
      </c>
      <c r="E36" s="46" t="s">
        <v>50</v>
      </c>
      <c r="F36" s="284" t="s">
        <v>50</v>
      </c>
      <c r="G36" s="46" t="s">
        <v>50</v>
      </c>
      <c r="H36" s="277" t="s">
        <v>50</v>
      </c>
      <c r="I36" s="47" t="s">
        <v>50</v>
      </c>
      <c r="J36" s="46" t="s">
        <v>50</v>
      </c>
      <c r="K36" s="46" t="s">
        <v>50</v>
      </c>
      <c r="L36" s="46" t="s">
        <v>50</v>
      </c>
      <c r="M36" s="282" t="s">
        <v>50</v>
      </c>
      <c r="N36" s="281" t="s">
        <v>50</v>
      </c>
      <c r="O36" s="281" t="s">
        <v>50</v>
      </c>
      <c r="P36" s="281" t="s">
        <v>50</v>
      </c>
      <c r="Q36" s="281" t="s">
        <v>50</v>
      </c>
      <c r="R36" s="282" t="s">
        <v>50</v>
      </c>
      <c r="S36" s="281" t="s">
        <v>50</v>
      </c>
      <c r="T36" s="282" t="s">
        <v>50</v>
      </c>
      <c r="U36" s="281" t="s">
        <v>50</v>
      </c>
      <c r="V36" s="283" t="s">
        <v>50</v>
      </c>
      <c r="W36" s="281">
        <v>1</v>
      </c>
      <c r="X36" s="282">
        <v>0</v>
      </c>
      <c r="Y36" s="281">
        <v>0</v>
      </c>
      <c r="Z36" s="281">
        <v>0</v>
      </c>
      <c r="AA36" s="281">
        <v>0</v>
      </c>
      <c r="AB36" s="281">
        <v>0</v>
      </c>
      <c r="AC36" s="280">
        <v>0</v>
      </c>
      <c r="AD36" s="47">
        <v>0</v>
      </c>
      <c r="AE36" s="46">
        <v>2</v>
      </c>
      <c r="AF36" s="46">
        <v>0</v>
      </c>
      <c r="AG36" s="46">
        <v>1</v>
      </c>
      <c r="AH36" s="279" t="s">
        <v>50</v>
      </c>
      <c r="AI36" s="278" t="s">
        <v>50</v>
      </c>
      <c r="AJ36" s="277">
        <v>5</v>
      </c>
      <c r="AK36" s="276" t="s">
        <v>50</v>
      </c>
      <c r="AL36" s="176" t="s">
        <v>50</v>
      </c>
      <c r="AM36" s="109">
        <v>1</v>
      </c>
      <c r="AN36" s="108">
        <v>0</v>
      </c>
      <c r="AO36" s="109">
        <v>1</v>
      </c>
      <c r="AP36" s="108">
        <v>0</v>
      </c>
      <c r="AQ36" s="180">
        <v>1</v>
      </c>
      <c r="AR36" s="64" t="s">
        <v>8</v>
      </c>
      <c r="AS36" s="24"/>
      <c r="AU36" s="402" t="str">
        <f t="shared" si="0"/>
        <v>-</v>
      </c>
    </row>
    <row r="37" spans="1:47" ht="15.6" customHeight="1" x14ac:dyDescent="0.2">
      <c r="A37" s="61">
        <v>9.23</v>
      </c>
      <c r="B37" s="31" t="s">
        <v>4</v>
      </c>
      <c r="C37" s="48" t="s">
        <v>50</v>
      </c>
      <c r="D37" s="50" t="s">
        <v>50</v>
      </c>
      <c r="E37" s="50" t="s">
        <v>50</v>
      </c>
      <c r="F37" s="275" t="s">
        <v>50</v>
      </c>
      <c r="G37" s="50" t="s">
        <v>50</v>
      </c>
      <c r="H37" s="268" t="s">
        <v>50</v>
      </c>
      <c r="I37" s="48" t="s">
        <v>50</v>
      </c>
      <c r="J37" s="50" t="s">
        <v>50</v>
      </c>
      <c r="K37" s="50" t="s">
        <v>50</v>
      </c>
      <c r="L37" s="50" t="s">
        <v>50</v>
      </c>
      <c r="M37" s="273" t="s">
        <v>50</v>
      </c>
      <c r="N37" s="272" t="s">
        <v>50</v>
      </c>
      <c r="O37" s="272" t="s">
        <v>50</v>
      </c>
      <c r="P37" s="272" t="s">
        <v>50</v>
      </c>
      <c r="Q37" s="272" t="s">
        <v>50</v>
      </c>
      <c r="R37" s="273" t="s">
        <v>50</v>
      </c>
      <c r="S37" s="272" t="s">
        <v>50</v>
      </c>
      <c r="T37" s="273" t="s">
        <v>50</v>
      </c>
      <c r="U37" s="272" t="s">
        <v>50</v>
      </c>
      <c r="V37" s="274">
        <v>1</v>
      </c>
      <c r="W37" s="272">
        <v>1</v>
      </c>
      <c r="X37" s="273">
        <v>0</v>
      </c>
      <c r="Y37" s="272">
        <v>0</v>
      </c>
      <c r="Z37" s="272">
        <v>0</v>
      </c>
      <c r="AA37" s="272">
        <v>0</v>
      </c>
      <c r="AB37" s="272">
        <v>2</v>
      </c>
      <c r="AC37" s="271">
        <v>4</v>
      </c>
      <c r="AD37" s="48">
        <v>0</v>
      </c>
      <c r="AE37" s="50">
        <v>3</v>
      </c>
      <c r="AF37" s="50">
        <v>0</v>
      </c>
      <c r="AG37" s="50">
        <v>1</v>
      </c>
      <c r="AH37" s="270" t="s">
        <v>50</v>
      </c>
      <c r="AI37" s="269"/>
      <c r="AJ37" s="268">
        <v>0</v>
      </c>
      <c r="AK37" s="267" t="s">
        <v>50</v>
      </c>
      <c r="AL37" s="237" t="s">
        <v>50</v>
      </c>
      <c r="AM37" s="104">
        <v>0</v>
      </c>
      <c r="AN37" s="106">
        <v>0</v>
      </c>
      <c r="AO37" s="104">
        <v>0</v>
      </c>
      <c r="AP37" s="106">
        <v>0</v>
      </c>
      <c r="AQ37" s="184"/>
      <c r="AR37" s="65">
        <f>SUM(C37:AQ37)</f>
        <v>12</v>
      </c>
      <c r="AS37" s="25"/>
      <c r="AU37" s="402" t="str">
        <f t="shared" si="0"/>
        <v>-</v>
      </c>
    </row>
    <row r="38" spans="1:47" ht="15.6" customHeight="1" x14ac:dyDescent="0.2">
      <c r="A38" s="400" t="s">
        <v>67</v>
      </c>
      <c r="B38" s="29" t="s">
        <v>5</v>
      </c>
      <c r="C38" s="266" t="s">
        <v>50</v>
      </c>
      <c r="D38" s="301" t="s">
        <v>50</v>
      </c>
      <c r="E38" s="300" t="s">
        <v>50</v>
      </c>
      <c r="F38" s="266" t="s">
        <v>50</v>
      </c>
      <c r="G38" s="300" t="s">
        <v>50</v>
      </c>
      <c r="H38" s="266" t="s">
        <v>50</v>
      </c>
      <c r="I38" s="266" t="s">
        <v>50</v>
      </c>
      <c r="J38" s="301" t="s">
        <v>50</v>
      </c>
      <c r="K38" s="301" t="s">
        <v>50</v>
      </c>
      <c r="L38" s="300" t="s">
        <v>50</v>
      </c>
      <c r="M38" s="302" t="s">
        <v>50</v>
      </c>
      <c r="N38" s="304" t="s">
        <v>50</v>
      </c>
      <c r="O38" s="304" t="s">
        <v>50</v>
      </c>
      <c r="P38" s="304" t="s">
        <v>50</v>
      </c>
      <c r="Q38" s="303" t="s">
        <v>50</v>
      </c>
      <c r="R38" s="302" t="s">
        <v>50</v>
      </c>
      <c r="S38" s="303" t="s">
        <v>50</v>
      </c>
      <c r="T38" s="302" t="s">
        <v>50</v>
      </c>
      <c r="U38" s="303" t="s">
        <v>50</v>
      </c>
      <c r="V38" s="302">
        <f>V37</f>
        <v>1</v>
      </c>
      <c r="W38" s="302">
        <f t="shared" ref="W38:AG38" si="3">V38-W36+W37</f>
        <v>1</v>
      </c>
      <c r="X38" s="302">
        <f t="shared" si="3"/>
        <v>1</v>
      </c>
      <c r="Y38" s="304">
        <f t="shared" si="3"/>
        <v>1</v>
      </c>
      <c r="Z38" s="304">
        <f t="shared" si="3"/>
        <v>1</v>
      </c>
      <c r="AA38" s="304">
        <f t="shared" si="3"/>
        <v>1</v>
      </c>
      <c r="AB38" s="303">
        <f t="shared" si="3"/>
        <v>3</v>
      </c>
      <c r="AC38" s="302">
        <f t="shared" si="3"/>
        <v>7</v>
      </c>
      <c r="AD38" s="266">
        <f t="shared" si="3"/>
        <v>7</v>
      </c>
      <c r="AE38" s="301">
        <f t="shared" si="3"/>
        <v>8</v>
      </c>
      <c r="AF38" s="301">
        <f t="shared" si="3"/>
        <v>8</v>
      </c>
      <c r="AG38" s="300">
        <f t="shared" si="3"/>
        <v>8</v>
      </c>
      <c r="AH38" s="299" t="s">
        <v>50</v>
      </c>
      <c r="AI38" s="298" t="s">
        <v>50</v>
      </c>
      <c r="AJ38" s="266">
        <f>AG38-AJ36+AJ37</f>
        <v>3</v>
      </c>
      <c r="AK38" s="297" t="s">
        <v>50</v>
      </c>
      <c r="AL38" s="296" t="s">
        <v>50</v>
      </c>
      <c r="AM38" s="141">
        <f>AJ38-AM36+AM37</f>
        <v>2</v>
      </c>
      <c r="AN38" s="295">
        <f>AM38-AN36+AN37</f>
        <v>2</v>
      </c>
      <c r="AO38" s="141">
        <f>AN38-AO36+AO37</f>
        <v>1</v>
      </c>
      <c r="AP38" s="294">
        <f>AO38-AP36+AP37</f>
        <v>1</v>
      </c>
      <c r="AQ38" s="294">
        <f>AP38-AQ36+AQ37</f>
        <v>0</v>
      </c>
      <c r="AR38" s="66"/>
      <c r="AS38" s="26">
        <f>MAX(C38:AQ38)</f>
        <v>8</v>
      </c>
      <c r="AU38" s="402">
        <f t="shared" si="0"/>
        <v>3</v>
      </c>
    </row>
    <row r="39" spans="1:47" ht="15.6" customHeight="1" x14ac:dyDescent="0.2">
      <c r="A39" s="401"/>
      <c r="B39" s="29" t="s">
        <v>6</v>
      </c>
      <c r="C39" s="253"/>
      <c r="D39" s="70"/>
      <c r="E39" s="70"/>
      <c r="F39" s="71" t="s">
        <v>50</v>
      </c>
      <c r="G39" s="70"/>
      <c r="H39" s="254" t="s">
        <v>50</v>
      </c>
      <c r="I39" s="253"/>
      <c r="J39" s="70"/>
      <c r="K39" s="70"/>
      <c r="L39" s="252" t="s">
        <v>50</v>
      </c>
      <c r="M39" s="250"/>
      <c r="N39" s="248"/>
      <c r="O39" s="248"/>
      <c r="P39" s="248"/>
      <c r="Q39" s="251" t="s">
        <v>50</v>
      </c>
      <c r="R39" s="250"/>
      <c r="S39" s="248"/>
      <c r="T39" s="258" t="s">
        <v>50</v>
      </c>
      <c r="U39" s="248"/>
      <c r="V39" s="289" t="s">
        <v>50</v>
      </c>
      <c r="W39" s="248"/>
      <c r="X39" s="250"/>
      <c r="Y39" s="248"/>
      <c r="Z39" s="251">
        <v>9.2799999999999994</v>
      </c>
      <c r="AA39" s="248"/>
      <c r="AB39" s="248"/>
      <c r="AC39" s="305">
        <v>9.32</v>
      </c>
      <c r="AD39" s="253"/>
      <c r="AE39" s="70"/>
      <c r="AF39" s="252">
        <v>9.3699999999999992</v>
      </c>
      <c r="AG39" s="70"/>
      <c r="AH39" s="94"/>
      <c r="AI39" s="73" t="s">
        <v>50</v>
      </c>
      <c r="AJ39" s="239"/>
      <c r="AK39" s="238"/>
      <c r="AL39" s="287" t="s">
        <v>50</v>
      </c>
      <c r="AM39" s="113"/>
      <c r="AN39" s="112"/>
      <c r="AO39" s="113"/>
      <c r="AP39" s="112"/>
      <c r="AQ39" s="256">
        <v>9.5</v>
      </c>
      <c r="AR39" s="67">
        <v>0.27</v>
      </c>
      <c r="AS39" s="25"/>
      <c r="AU39" s="402" t="str">
        <f t="shared" si="0"/>
        <v>-</v>
      </c>
    </row>
    <row r="40" spans="1:47" ht="15.6" customHeight="1" x14ac:dyDescent="0.2">
      <c r="A40" s="401"/>
      <c r="B40" s="29" t="s">
        <v>7</v>
      </c>
      <c r="C40" s="255" t="s">
        <v>50</v>
      </c>
      <c r="D40" s="70"/>
      <c r="E40" s="70"/>
      <c r="F40" s="71" t="s">
        <v>50</v>
      </c>
      <c r="G40" s="70"/>
      <c r="H40" s="254" t="s">
        <v>50</v>
      </c>
      <c r="I40" s="253"/>
      <c r="J40" s="70"/>
      <c r="K40" s="70"/>
      <c r="L40" s="252" t="s">
        <v>50</v>
      </c>
      <c r="M40" s="250"/>
      <c r="N40" s="248"/>
      <c r="O40" s="248"/>
      <c r="P40" s="248"/>
      <c r="Q40" s="251" t="s">
        <v>50</v>
      </c>
      <c r="R40" s="250"/>
      <c r="S40" s="248"/>
      <c r="T40" s="258" t="s">
        <v>50</v>
      </c>
      <c r="U40" s="248"/>
      <c r="V40" s="289">
        <v>9.23</v>
      </c>
      <c r="W40" s="248"/>
      <c r="X40" s="250"/>
      <c r="Y40" s="248"/>
      <c r="Z40" s="251">
        <v>9.2799999999999994</v>
      </c>
      <c r="AA40" s="248"/>
      <c r="AB40" s="248"/>
      <c r="AC40" s="305">
        <v>9.32</v>
      </c>
      <c r="AD40" s="253"/>
      <c r="AE40" s="70"/>
      <c r="AF40" s="252">
        <v>9.3699999999999992</v>
      </c>
      <c r="AG40" s="70"/>
      <c r="AH40" s="94"/>
      <c r="AI40" s="95"/>
      <c r="AJ40" s="239"/>
      <c r="AK40" s="238"/>
      <c r="AL40" s="237" t="s">
        <v>50</v>
      </c>
      <c r="AM40" s="113"/>
      <c r="AN40" s="112"/>
      <c r="AO40" s="113"/>
      <c r="AP40" s="112"/>
      <c r="AQ40" s="236"/>
      <c r="AR40" s="66"/>
      <c r="AS40" s="27"/>
      <c r="AU40" s="402" t="str">
        <f t="shared" si="0"/>
        <v>-</v>
      </c>
    </row>
    <row r="41" spans="1:47" ht="15.6" customHeight="1" thickBot="1" x14ac:dyDescent="0.25">
      <c r="A41" s="62">
        <v>198</v>
      </c>
      <c r="B41" s="35" t="s">
        <v>9</v>
      </c>
      <c r="C41" s="235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3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3"/>
      <c r="AR41" s="68"/>
      <c r="AS41" s="28"/>
      <c r="AU41" s="402" t="str">
        <f t="shared" si="0"/>
        <v>-</v>
      </c>
    </row>
    <row r="42" spans="1:47" ht="15.6" customHeight="1" x14ac:dyDescent="0.2">
      <c r="A42" s="60"/>
      <c r="B42" s="30" t="s">
        <v>3</v>
      </c>
      <c r="C42" s="232"/>
      <c r="D42" s="46">
        <v>0</v>
      </c>
      <c r="E42" s="46">
        <v>0</v>
      </c>
      <c r="F42" s="284">
        <v>0</v>
      </c>
      <c r="G42" s="46">
        <v>0</v>
      </c>
      <c r="H42" s="277">
        <v>1</v>
      </c>
      <c r="I42" s="47">
        <v>0</v>
      </c>
      <c r="J42" s="46">
        <v>3</v>
      </c>
      <c r="K42" s="46">
        <v>1</v>
      </c>
      <c r="L42" s="46">
        <v>1</v>
      </c>
      <c r="M42" s="282" t="s">
        <v>50</v>
      </c>
      <c r="N42" s="281" t="s">
        <v>50</v>
      </c>
      <c r="O42" s="281" t="s">
        <v>50</v>
      </c>
      <c r="P42" s="281" t="s">
        <v>50</v>
      </c>
      <c r="Q42" s="281" t="s">
        <v>50</v>
      </c>
      <c r="R42" s="282" t="s">
        <v>50</v>
      </c>
      <c r="S42" s="281" t="s">
        <v>50</v>
      </c>
      <c r="T42" s="282" t="s">
        <v>50</v>
      </c>
      <c r="U42" s="281" t="s">
        <v>50</v>
      </c>
      <c r="V42" s="283" t="s">
        <v>50</v>
      </c>
      <c r="W42" s="281" t="s">
        <v>50</v>
      </c>
      <c r="X42" s="282" t="s">
        <v>50</v>
      </c>
      <c r="Y42" s="281" t="s">
        <v>50</v>
      </c>
      <c r="Z42" s="281" t="s">
        <v>50</v>
      </c>
      <c r="AA42" s="281" t="s">
        <v>50</v>
      </c>
      <c r="AB42" s="281" t="s">
        <v>50</v>
      </c>
      <c r="AC42" s="280" t="s">
        <v>50</v>
      </c>
      <c r="AD42" s="47">
        <v>3</v>
      </c>
      <c r="AE42" s="46">
        <v>1</v>
      </c>
      <c r="AF42" s="46">
        <v>0</v>
      </c>
      <c r="AG42" s="46">
        <v>0</v>
      </c>
      <c r="AH42" s="279">
        <v>2</v>
      </c>
      <c r="AI42" s="278">
        <v>9</v>
      </c>
      <c r="AJ42" s="277" t="s">
        <v>50</v>
      </c>
      <c r="AK42" s="276" t="s">
        <v>50</v>
      </c>
      <c r="AL42" s="176" t="s">
        <v>50</v>
      </c>
      <c r="AM42" s="109" t="s">
        <v>50</v>
      </c>
      <c r="AN42" s="108" t="s">
        <v>50</v>
      </c>
      <c r="AO42" s="109" t="s">
        <v>50</v>
      </c>
      <c r="AP42" s="108" t="s">
        <v>50</v>
      </c>
      <c r="AQ42" s="180" t="s">
        <v>50</v>
      </c>
      <c r="AR42" s="64" t="s">
        <v>8</v>
      </c>
      <c r="AS42" s="24"/>
      <c r="AU42" s="402" t="str">
        <f t="shared" si="0"/>
        <v>-</v>
      </c>
    </row>
    <row r="43" spans="1:47" ht="15.6" customHeight="1" x14ac:dyDescent="0.2">
      <c r="A43" s="61">
        <v>10.26</v>
      </c>
      <c r="B43" s="31" t="s">
        <v>4</v>
      </c>
      <c r="C43" s="48">
        <v>8</v>
      </c>
      <c r="D43" s="50">
        <v>1</v>
      </c>
      <c r="E43" s="50">
        <v>0</v>
      </c>
      <c r="F43" s="275">
        <v>0</v>
      </c>
      <c r="G43" s="50">
        <v>0</v>
      </c>
      <c r="H43" s="268">
        <v>0</v>
      </c>
      <c r="I43" s="48">
        <v>0</v>
      </c>
      <c r="J43" s="50">
        <v>3</v>
      </c>
      <c r="K43" s="50">
        <v>0</v>
      </c>
      <c r="L43" s="50">
        <v>1</v>
      </c>
      <c r="M43" s="273" t="s">
        <v>50</v>
      </c>
      <c r="N43" s="272" t="s">
        <v>50</v>
      </c>
      <c r="O43" s="272" t="s">
        <v>50</v>
      </c>
      <c r="P43" s="272" t="s">
        <v>50</v>
      </c>
      <c r="Q43" s="272" t="s">
        <v>50</v>
      </c>
      <c r="R43" s="273" t="s">
        <v>50</v>
      </c>
      <c r="S43" s="272" t="s">
        <v>50</v>
      </c>
      <c r="T43" s="273" t="s">
        <v>50</v>
      </c>
      <c r="U43" s="272" t="s">
        <v>50</v>
      </c>
      <c r="V43" s="274" t="s">
        <v>50</v>
      </c>
      <c r="W43" s="272" t="s">
        <v>50</v>
      </c>
      <c r="X43" s="273" t="s">
        <v>50</v>
      </c>
      <c r="Y43" s="272" t="s">
        <v>50</v>
      </c>
      <c r="Z43" s="272" t="s">
        <v>50</v>
      </c>
      <c r="AA43" s="272" t="s">
        <v>50</v>
      </c>
      <c r="AB43" s="272" t="s">
        <v>50</v>
      </c>
      <c r="AC43" s="271" t="s">
        <v>50</v>
      </c>
      <c r="AD43" s="48">
        <v>2</v>
      </c>
      <c r="AE43" s="50">
        <v>6</v>
      </c>
      <c r="AF43" s="50">
        <v>0</v>
      </c>
      <c r="AG43" s="50">
        <v>0</v>
      </c>
      <c r="AH43" s="270">
        <v>0</v>
      </c>
      <c r="AI43" s="269"/>
      <c r="AJ43" s="268" t="s">
        <v>50</v>
      </c>
      <c r="AK43" s="267" t="s">
        <v>50</v>
      </c>
      <c r="AL43" s="237" t="s">
        <v>50</v>
      </c>
      <c r="AM43" s="104" t="s">
        <v>50</v>
      </c>
      <c r="AN43" s="106" t="s">
        <v>50</v>
      </c>
      <c r="AO43" s="104" t="s">
        <v>50</v>
      </c>
      <c r="AP43" s="106" t="s">
        <v>50</v>
      </c>
      <c r="AQ43" s="184"/>
      <c r="AR43" s="65">
        <f>SUM(C43:AQ43)</f>
        <v>21</v>
      </c>
      <c r="AS43" s="25"/>
      <c r="AU43" s="402" t="str">
        <f t="shared" si="0"/>
        <v>-</v>
      </c>
    </row>
    <row r="44" spans="1:47" ht="15.6" customHeight="1" x14ac:dyDescent="0.2">
      <c r="A44" s="400" t="s">
        <v>48</v>
      </c>
      <c r="B44" s="29" t="s">
        <v>5</v>
      </c>
      <c r="C44" s="266">
        <f>C43</f>
        <v>8</v>
      </c>
      <c r="D44" s="301">
        <f t="shared" ref="D44:L44" si="4">C44-D42+D43</f>
        <v>9</v>
      </c>
      <c r="E44" s="300">
        <f t="shared" si="4"/>
        <v>9</v>
      </c>
      <c r="F44" s="266">
        <f t="shared" si="4"/>
        <v>9</v>
      </c>
      <c r="G44" s="300">
        <f t="shared" si="4"/>
        <v>9</v>
      </c>
      <c r="H44" s="266">
        <f t="shared" si="4"/>
        <v>8</v>
      </c>
      <c r="I44" s="266">
        <f t="shared" si="4"/>
        <v>8</v>
      </c>
      <c r="J44" s="301">
        <f t="shared" si="4"/>
        <v>8</v>
      </c>
      <c r="K44" s="301">
        <f t="shared" si="4"/>
        <v>7</v>
      </c>
      <c r="L44" s="300">
        <f t="shared" si="4"/>
        <v>7</v>
      </c>
      <c r="M44" s="302" t="s">
        <v>50</v>
      </c>
      <c r="N44" s="304" t="s">
        <v>50</v>
      </c>
      <c r="O44" s="304" t="s">
        <v>50</v>
      </c>
      <c r="P44" s="304" t="s">
        <v>50</v>
      </c>
      <c r="Q44" s="303" t="s">
        <v>50</v>
      </c>
      <c r="R44" s="302" t="s">
        <v>50</v>
      </c>
      <c r="S44" s="303" t="s">
        <v>50</v>
      </c>
      <c r="T44" s="302" t="s">
        <v>50</v>
      </c>
      <c r="U44" s="303" t="s">
        <v>50</v>
      </c>
      <c r="V44" s="302" t="s">
        <v>50</v>
      </c>
      <c r="W44" s="302" t="s">
        <v>50</v>
      </c>
      <c r="X44" s="302" t="s">
        <v>50</v>
      </c>
      <c r="Y44" s="304" t="s">
        <v>50</v>
      </c>
      <c r="Z44" s="304" t="s">
        <v>50</v>
      </c>
      <c r="AA44" s="304" t="s">
        <v>50</v>
      </c>
      <c r="AB44" s="303" t="s">
        <v>50</v>
      </c>
      <c r="AC44" s="302" t="s">
        <v>50</v>
      </c>
      <c r="AD44" s="266">
        <f>L44-AD42+AD43</f>
        <v>6</v>
      </c>
      <c r="AE44" s="301">
        <f>AD44-AE42+AE43</f>
        <v>11</v>
      </c>
      <c r="AF44" s="301">
        <f>AE44-AF42+AF43</f>
        <v>11</v>
      </c>
      <c r="AG44" s="300">
        <f>AF44-AG42+AG43</f>
        <v>11</v>
      </c>
      <c r="AH44" s="299">
        <f>AG44-AH42+AH43</f>
        <v>9</v>
      </c>
      <c r="AI44" s="298">
        <f>AH44-AI42+AI43</f>
        <v>0</v>
      </c>
      <c r="AJ44" s="266" t="s">
        <v>50</v>
      </c>
      <c r="AK44" s="297" t="s">
        <v>50</v>
      </c>
      <c r="AL44" s="296" t="s">
        <v>50</v>
      </c>
      <c r="AM44" s="141" t="s">
        <v>50</v>
      </c>
      <c r="AN44" s="295" t="s">
        <v>50</v>
      </c>
      <c r="AO44" s="141" t="s">
        <v>50</v>
      </c>
      <c r="AP44" s="294" t="s">
        <v>50</v>
      </c>
      <c r="AQ44" s="294" t="s">
        <v>50</v>
      </c>
      <c r="AR44" s="66"/>
      <c r="AS44" s="26">
        <f>MAX(C44:AQ44)</f>
        <v>11</v>
      </c>
      <c r="AU44" s="402">
        <f t="shared" si="0"/>
        <v>9</v>
      </c>
    </row>
    <row r="45" spans="1:47" ht="15.6" customHeight="1" x14ac:dyDescent="0.2">
      <c r="A45" s="401"/>
      <c r="B45" s="29" t="s">
        <v>6</v>
      </c>
      <c r="C45" s="242"/>
      <c r="D45" s="241"/>
      <c r="E45" s="241"/>
      <c r="F45" s="291">
        <v>10.37</v>
      </c>
      <c r="G45" s="241"/>
      <c r="H45" s="290">
        <v>10.4</v>
      </c>
      <c r="I45" s="242"/>
      <c r="J45" s="241"/>
      <c r="K45" s="241"/>
      <c r="L45" s="240">
        <v>10.45</v>
      </c>
      <c r="M45" s="250"/>
      <c r="N45" s="248"/>
      <c r="O45" s="248"/>
      <c r="P45" s="248"/>
      <c r="Q45" s="251" t="s">
        <v>50</v>
      </c>
      <c r="R45" s="250"/>
      <c r="S45" s="248"/>
      <c r="T45" s="258" t="s">
        <v>50</v>
      </c>
      <c r="U45" s="248"/>
      <c r="V45" s="289" t="s">
        <v>50</v>
      </c>
      <c r="W45" s="248"/>
      <c r="X45" s="250"/>
      <c r="Y45" s="248"/>
      <c r="Z45" s="251" t="s">
        <v>50</v>
      </c>
      <c r="AA45" s="248"/>
      <c r="AB45" s="248"/>
      <c r="AC45" s="305" t="s">
        <v>50</v>
      </c>
      <c r="AD45" s="253"/>
      <c r="AE45" s="70"/>
      <c r="AF45" s="240">
        <v>10.49</v>
      </c>
      <c r="AG45" s="241"/>
      <c r="AH45" s="286"/>
      <c r="AI45" s="288">
        <v>10.54</v>
      </c>
      <c r="AJ45" s="239"/>
      <c r="AK45" s="238"/>
      <c r="AL45" s="287" t="s">
        <v>50</v>
      </c>
      <c r="AM45" s="113"/>
      <c r="AN45" s="112"/>
      <c r="AO45" s="113"/>
      <c r="AP45" s="112"/>
      <c r="AQ45" s="256" t="s">
        <v>50</v>
      </c>
      <c r="AR45" s="67">
        <v>0.23</v>
      </c>
      <c r="AS45" s="25"/>
      <c r="AU45" s="402" t="str">
        <f t="shared" si="0"/>
        <v>-</v>
      </c>
    </row>
    <row r="46" spans="1:47" ht="15.6" customHeight="1" x14ac:dyDescent="0.2">
      <c r="A46" s="401"/>
      <c r="B46" s="29" t="s">
        <v>7</v>
      </c>
      <c r="C46" s="292">
        <v>10.31</v>
      </c>
      <c r="D46" s="241"/>
      <c r="E46" s="241"/>
      <c r="F46" s="291">
        <v>10.37</v>
      </c>
      <c r="G46" s="241"/>
      <c r="H46" s="290">
        <v>10.41</v>
      </c>
      <c r="I46" s="242"/>
      <c r="J46" s="241"/>
      <c r="K46" s="241"/>
      <c r="L46" s="240">
        <v>10.45</v>
      </c>
      <c r="M46" s="250"/>
      <c r="N46" s="248"/>
      <c r="O46" s="248"/>
      <c r="P46" s="248"/>
      <c r="Q46" s="251" t="s">
        <v>50</v>
      </c>
      <c r="R46" s="250"/>
      <c r="S46" s="248"/>
      <c r="T46" s="258" t="s">
        <v>50</v>
      </c>
      <c r="U46" s="248"/>
      <c r="V46" s="289" t="s">
        <v>50</v>
      </c>
      <c r="W46" s="248"/>
      <c r="X46" s="250"/>
      <c r="Y46" s="248"/>
      <c r="Z46" s="251" t="s">
        <v>50</v>
      </c>
      <c r="AA46" s="248"/>
      <c r="AB46" s="248"/>
      <c r="AC46" s="305" t="s">
        <v>50</v>
      </c>
      <c r="AD46" s="253"/>
      <c r="AE46" s="70"/>
      <c r="AF46" s="240">
        <v>10.5</v>
      </c>
      <c r="AG46" s="241"/>
      <c r="AH46" s="286"/>
      <c r="AI46" s="285"/>
      <c r="AJ46" s="239"/>
      <c r="AK46" s="238"/>
      <c r="AL46" s="237" t="s">
        <v>50</v>
      </c>
      <c r="AM46" s="113"/>
      <c r="AN46" s="112"/>
      <c r="AO46" s="113"/>
      <c r="AP46" s="112"/>
      <c r="AQ46" s="236"/>
      <c r="AR46" s="66"/>
      <c r="AS46" s="27"/>
      <c r="AU46" s="402" t="str">
        <f t="shared" si="0"/>
        <v>-</v>
      </c>
    </row>
    <row r="47" spans="1:47" ht="15.6" customHeight="1" thickBot="1" x14ac:dyDescent="0.25">
      <c r="A47" s="62">
        <v>198</v>
      </c>
      <c r="B47" s="35" t="s">
        <v>9</v>
      </c>
      <c r="C47" s="235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3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4"/>
      <c r="AN47" s="234"/>
      <c r="AO47" s="234"/>
      <c r="AP47" s="234"/>
      <c r="AQ47" s="233"/>
      <c r="AR47" s="68"/>
      <c r="AS47" s="28"/>
      <c r="AU47" s="402" t="str">
        <f t="shared" si="0"/>
        <v>-</v>
      </c>
    </row>
    <row r="48" spans="1:47" ht="15.6" customHeight="1" x14ac:dyDescent="0.2">
      <c r="A48" s="60"/>
      <c r="B48" s="30" t="s">
        <v>3</v>
      </c>
      <c r="C48" s="232"/>
      <c r="D48" s="46" t="s">
        <v>50</v>
      </c>
      <c r="E48" s="46" t="s">
        <v>50</v>
      </c>
      <c r="F48" s="284" t="s">
        <v>50</v>
      </c>
      <c r="G48" s="46">
        <v>0</v>
      </c>
      <c r="H48" s="277">
        <v>0</v>
      </c>
      <c r="I48" s="47" t="s">
        <v>50</v>
      </c>
      <c r="J48" s="46" t="s">
        <v>50</v>
      </c>
      <c r="K48" s="46" t="s">
        <v>50</v>
      </c>
      <c r="L48" s="46" t="s">
        <v>50</v>
      </c>
      <c r="M48" s="282">
        <v>0</v>
      </c>
      <c r="N48" s="281">
        <v>0</v>
      </c>
      <c r="O48" s="281">
        <v>0</v>
      </c>
      <c r="P48" s="281">
        <v>0</v>
      </c>
      <c r="Q48" s="281">
        <v>0</v>
      </c>
      <c r="R48" s="282" t="s">
        <v>50</v>
      </c>
      <c r="S48" s="281" t="s">
        <v>50</v>
      </c>
      <c r="T48" s="282" t="s">
        <v>50</v>
      </c>
      <c r="U48" s="281" t="s">
        <v>50</v>
      </c>
      <c r="V48" s="283" t="s">
        <v>50</v>
      </c>
      <c r="W48" s="281">
        <v>0</v>
      </c>
      <c r="X48" s="282" t="s">
        <v>50</v>
      </c>
      <c r="Y48" s="281" t="s">
        <v>50</v>
      </c>
      <c r="Z48" s="281" t="s">
        <v>50</v>
      </c>
      <c r="AA48" s="281" t="s">
        <v>50</v>
      </c>
      <c r="AB48" s="281" t="s">
        <v>50</v>
      </c>
      <c r="AC48" s="280">
        <v>1</v>
      </c>
      <c r="AD48" s="47">
        <v>1</v>
      </c>
      <c r="AE48" s="46">
        <v>0</v>
      </c>
      <c r="AF48" s="46">
        <v>2</v>
      </c>
      <c r="AG48" s="46">
        <v>1</v>
      </c>
      <c r="AH48" s="279" t="s">
        <v>50</v>
      </c>
      <c r="AI48" s="278" t="s">
        <v>50</v>
      </c>
      <c r="AJ48" s="277">
        <v>3</v>
      </c>
      <c r="AK48" s="276">
        <v>3</v>
      </c>
      <c r="AL48" s="176">
        <v>0</v>
      </c>
      <c r="AM48" s="109" t="s">
        <v>50</v>
      </c>
      <c r="AN48" s="108" t="s">
        <v>50</v>
      </c>
      <c r="AO48" s="109" t="s">
        <v>50</v>
      </c>
      <c r="AP48" s="108" t="s">
        <v>50</v>
      </c>
      <c r="AQ48" s="180" t="s">
        <v>50</v>
      </c>
      <c r="AR48" s="64" t="s">
        <v>8</v>
      </c>
      <c r="AS48" s="24"/>
      <c r="AU48" s="402" t="str">
        <f t="shared" si="0"/>
        <v>-</v>
      </c>
    </row>
    <row r="49" spans="1:47" ht="15.6" customHeight="1" x14ac:dyDescent="0.2">
      <c r="A49" s="61">
        <v>11.3</v>
      </c>
      <c r="B49" s="31" t="s">
        <v>4</v>
      </c>
      <c r="C49" s="48" t="s">
        <v>50</v>
      </c>
      <c r="D49" s="50" t="s">
        <v>50</v>
      </c>
      <c r="E49" s="50" t="s">
        <v>50</v>
      </c>
      <c r="F49" s="275">
        <v>1</v>
      </c>
      <c r="G49" s="50">
        <v>0</v>
      </c>
      <c r="H49" s="268">
        <v>0</v>
      </c>
      <c r="I49" s="48" t="s">
        <v>50</v>
      </c>
      <c r="J49" s="50" t="s">
        <v>50</v>
      </c>
      <c r="K49" s="50" t="s">
        <v>50</v>
      </c>
      <c r="L49" s="50" t="s">
        <v>50</v>
      </c>
      <c r="M49" s="273">
        <v>0</v>
      </c>
      <c r="N49" s="272">
        <v>0</v>
      </c>
      <c r="O49" s="272">
        <v>0</v>
      </c>
      <c r="P49" s="272">
        <v>0</v>
      </c>
      <c r="Q49" s="272">
        <v>2</v>
      </c>
      <c r="R49" s="273" t="s">
        <v>50</v>
      </c>
      <c r="S49" s="272" t="s">
        <v>50</v>
      </c>
      <c r="T49" s="273" t="s">
        <v>50</v>
      </c>
      <c r="U49" s="272" t="s">
        <v>50</v>
      </c>
      <c r="V49" s="274" t="s">
        <v>50</v>
      </c>
      <c r="W49" s="272">
        <v>0</v>
      </c>
      <c r="X49" s="273" t="s">
        <v>50</v>
      </c>
      <c r="Y49" s="272" t="s">
        <v>50</v>
      </c>
      <c r="Z49" s="272" t="s">
        <v>50</v>
      </c>
      <c r="AA49" s="272" t="s">
        <v>50</v>
      </c>
      <c r="AB49" s="272" t="s">
        <v>50</v>
      </c>
      <c r="AC49" s="271">
        <v>2</v>
      </c>
      <c r="AD49" s="48">
        <v>3</v>
      </c>
      <c r="AE49" s="50">
        <v>1</v>
      </c>
      <c r="AF49" s="50">
        <v>0</v>
      </c>
      <c r="AG49" s="50">
        <v>0</v>
      </c>
      <c r="AH49" s="270" t="s">
        <v>50</v>
      </c>
      <c r="AI49" s="269"/>
      <c r="AJ49" s="268">
        <v>2</v>
      </c>
      <c r="AK49" s="267">
        <v>0</v>
      </c>
      <c r="AL49" s="237" t="s">
        <v>50</v>
      </c>
      <c r="AM49" s="104" t="s">
        <v>50</v>
      </c>
      <c r="AN49" s="106" t="s">
        <v>50</v>
      </c>
      <c r="AO49" s="104" t="s">
        <v>50</v>
      </c>
      <c r="AP49" s="106" t="s">
        <v>50</v>
      </c>
      <c r="AQ49" s="184"/>
      <c r="AR49" s="65">
        <f>SUM(C49:AQ49)</f>
        <v>11</v>
      </c>
      <c r="AS49" s="25"/>
      <c r="AU49" s="402" t="str">
        <f t="shared" si="0"/>
        <v>-</v>
      </c>
    </row>
    <row r="50" spans="1:47" ht="15.6" customHeight="1" x14ac:dyDescent="0.2">
      <c r="A50" s="400" t="s">
        <v>49</v>
      </c>
      <c r="B50" s="29" t="s">
        <v>5</v>
      </c>
      <c r="C50" s="266" t="str">
        <f>C49</f>
        <v>x</v>
      </c>
      <c r="D50" s="262" t="s">
        <v>50</v>
      </c>
      <c r="E50" s="261" t="s">
        <v>50</v>
      </c>
      <c r="F50" s="260">
        <f>F49</f>
        <v>1</v>
      </c>
      <c r="G50" s="261">
        <f>F50-G48+G49</f>
        <v>1</v>
      </c>
      <c r="H50" s="260">
        <f>G50-H48+H49</f>
        <v>1</v>
      </c>
      <c r="I50" s="260" t="s">
        <v>50</v>
      </c>
      <c r="J50" s="262" t="s">
        <v>50</v>
      </c>
      <c r="K50" s="262" t="s">
        <v>50</v>
      </c>
      <c r="L50" s="261" t="s">
        <v>50</v>
      </c>
      <c r="M50" s="263">
        <f>H50-M48+M49</f>
        <v>1</v>
      </c>
      <c r="N50" s="265">
        <f>M50-N48+N49</f>
        <v>1</v>
      </c>
      <c r="O50" s="265">
        <f>N50-O48+O49</f>
        <v>1</v>
      </c>
      <c r="P50" s="265">
        <f>O50-P48+P49</f>
        <v>1</v>
      </c>
      <c r="Q50" s="264">
        <f>P50-Q48+Q49</f>
        <v>3</v>
      </c>
      <c r="R50" s="263" t="s">
        <v>50</v>
      </c>
      <c r="S50" s="264" t="s">
        <v>50</v>
      </c>
      <c r="T50" s="263" t="s">
        <v>50</v>
      </c>
      <c r="U50" s="264" t="s">
        <v>50</v>
      </c>
      <c r="V50" s="263" t="s">
        <v>50</v>
      </c>
      <c r="W50" s="263">
        <f>Q50-W48+W49</f>
        <v>3</v>
      </c>
      <c r="X50" s="263" t="s">
        <v>50</v>
      </c>
      <c r="Y50" s="265" t="s">
        <v>50</v>
      </c>
      <c r="Z50" s="265" t="s">
        <v>50</v>
      </c>
      <c r="AA50" s="265" t="s">
        <v>50</v>
      </c>
      <c r="AB50" s="264" t="s">
        <v>50</v>
      </c>
      <c r="AC50" s="263">
        <f>W50-AC48+AC49</f>
        <v>4</v>
      </c>
      <c r="AD50" s="260">
        <f>AC50-AD48+AD49</f>
        <v>6</v>
      </c>
      <c r="AE50" s="262">
        <f>AD50-AE48+AE49</f>
        <v>7</v>
      </c>
      <c r="AF50" s="262">
        <f>AE50-AF48+AF49</f>
        <v>5</v>
      </c>
      <c r="AG50" s="261">
        <f>AF50-AG48+AG49</f>
        <v>4</v>
      </c>
      <c r="AH50" s="136" t="s">
        <v>50</v>
      </c>
      <c r="AI50" s="142" t="s">
        <v>50</v>
      </c>
      <c r="AJ50" s="260">
        <f>AG50-AJ48+AJ49</f>
        <v>3</v>
      </c>
      <c r="AK50" s="138">
        <f>AJ50-AK48+AK49</f>
        <v>0</v>
      </c>
      <c r="AL50" s="259">
        <f>AK50-AL48</f>
        <v>0</v>
      </c>
      <c r="AM50" s="132" t="s">
        <v>50</v>
      </c>
      <c r="AN50" s="133" t="s">
        <v>50</v>
      </c>
      <c r="AO50" s="132" t="s">
        <v>50</v>
      </c>
      <c r="AP50" s="121" t="s">
        <v>50</v>
      </c>
      <c r="AQ50" s="121" t="s">
        <v>50</v>
      </c>
      <c r="AR50" s="66"/>
      <c r="AS50" s="26">
        <f>MAX(C50:AQ50)</f>
        <v>7</v>
      </c>
      <c r="AU50" s="402">
        <f t="shared" si="0"/>
        <v>7</v>
      </c>
    </row>
    <row r="51" spans="1:47" ht="15.6" customHeight="1" x14ac:dyDescent="0.2">
      <c r="A51" s="401"/>
      <c r="B51" s="29" t="s">
        <v>6</v>
      </c>
      <c r="C51" s="253"/>
      <c r="D51" s="70"/>
      <c r="E51" s="70"/>
      <c r="F51" s="71" t="s">
        <v>50</v>
      </c>
      <c r="G51" s="70"/>
      <c r="H51" s="290">
        <v>11.35</v>
      </c>
      <c r="I51" s="242"/>
      <c r="J51" s="70"/>
      <c r="K51" s="70"/>
      <c r="L51" s="252" t="s">
        <v>50</v>
      </c>
      <c r="M51" s="250"/>
      <c r="N51" s="248"/>
      <c r="O51" s="248"/>
      <c r="P51" s="248"/>
      <c r="Q51" s="245">
        <v>11.41</v>
      </c>
      <c r="R51" s="250"/>
      <c r="S51" s="248"/>
      <c r="T51" s="258" t="s">
        <v>50</v>
      </c>
      <c r="U51" s="248"/>
      <c r="V51" s="289" t="s">
        <v>50</v>
      </c>
      <c r="W51" s="248"/>
      <c r="X51" s="250"/>
      <c r="Y51" s="248"/>
      <c r="Z51" s="251" t="s">
        <v>50</v>
      </c>
      <c r="AA51" s="248"/>
      <c r="AB51" s="248"/>
      <c r="AC51" s="243">
        <v>11.46</v>
      </c>
      <c r="AD51" s="242"/>
      <c r="AE51" s="241"/>
      <c r="AF51" s="240">
        <v>11.51</v>
      </c>
      <c r="AG51" s="70"/>
      <c r="AH51" s="94"/>
      <c r="AI51" s="73" t="s">
        <v>50</v>
      </c>
      <c r="AJ51" s="239"/>
      <c r="AK51" s="238"/>
      <c r="AL51" s="257">
        <v>11.58</v>
      </c>
      <c r="AM51" s="113"/>
      <c r="AN51" s="112"/>
      <c r="AO51" s="113"/>
      <c r="AP51" s="112"/>
      <c r="AQ51" s="256" t="s">
        <v>50</v>
      </c>
      <c r="AR51" s="67">
        <v>0.27</v>
      </c>
      <c r="AS51" s="25"/>
      <c r="AU51" s="402" t="str">
        <f t="shared" si="0"/>
        <v>-</v>
      </c>
    </row>
    <row r="52" spans="1:47" ht="15.6" customHeight="1" x14ac:dyDescent="0.2">
      <c r="A52" s="401"/>
      <c r="B52" s="29" t="s">
        <v>7</v>
      </c>
      <c r="C52" s="255" t="s">
        <v>50</v>
      </c>
      <c r="D52" s="70"/>
      <c r="E52" s="70"/>
      <c r="F52" s="291">
        <v>11.31</v>
      </c>
      <c r="G52" s="70"/>
      <c r="H52" s="290">
        <v>11.35</v>
      </c>
      <c r="I52" s="242"/>
      <c r="J52" s="70"/>
      <c r="K52" s="70"/>
      <c r="L52" s="252" t="s">
        <v>50</v>
      </c>
      <c r="M52" s="250"/>
      <c r="N52" s="248"/>
      <c r="O52" s="248"/>
      <c r="P52" s="248"/>
      <c r="Q52" s="245">
        <v>11.42</v>
      </c>
      <c r="R52" s="250"/>
      <c r="S52" s="248"/>
      <c r="T52" s="258" t="s">
        <v>50</v>
      </c>
      <c r="U52" s="248"/>
      <c r="V52" s="289" t="s">
        <v>50</v>
      </c>
      <c r="W52" s="248"/>
      <c r="X52" s="250"/>
      <c r="Y52" s="248"/>
      <c r="Z52" s="251" t="s">
        <v>50</v>
      </c>
      <c r="AA52" s="248"/>
      <c r="AB52" s="248"/>
      <c r="AC52" s="243">
        <v>11.47</v>
      </c>
      <c r="AD52" s="242"/>
      <c r="AE52" s="241"/>
      <c r="AF52" s="240">
        <v>11.51</v>
      </c>
      <c r="AG52" s="70"/>
      <c r="AH52" s="94"/>
      <c r="AI52" s="95"/>
      <c r="AJ52" s="239"/>
      <c r="AK52" s="238"/>
      <c r="AL52" s="237" t="s">
        <v>50</v>
      </c>
      <c r="AM52" s="113"/>
      <c r="AN52" s="112"/>
      <c r="AO52" s="113"/>
      <c r="AP52" s="112"/>
      <c r="AQ52" s="236"/>
      <c r="AR52" s="66"/>
      <c r="AS52" s="27"/>
      <c r="AU52" s="402" t="str">
        <f t="shared" si="0"/>
        <v>-</v>
      </c>
    </row>
    <row r="53" spans="1:47" ht="15.6" customHeight="1" thickBot="1" x14ac:dyDescent="0.25">
      <c r="A53" s="62">
        <v>198</v>
      </c>
      <c r="B53" s="35" t="s">
        <v>9</v>
      </c>
      <c r="C53" s="235"/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3"/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N53" s="234"/>
      <c r="AO53" s="234"/>
      <c r="AP53" s="234"/>
      <c r="AQ53" s="233"/>
      <c r="AR53" s="68"/>
      <c r="AS53" s="28"/>
      <c r="AU53" s="402" t="str">
        <f t="shared" si="0"/>
        <v>-</v>
      </c>
    </row>
    <row r="54" spans="1:47" ht="15.6" customHeight="1" x14ac:dyDescent="0.2">
      <c r="A54" s="60"/>
      <c r="B54" s="30" t="s">
        <v>3</v>
      </c>
      <c r="C54" s="232"/>
      <c r="D54" s="46" t="s">
        <v>50</v>
      </c>
      <c r="E54" s="46" t="s">
        <v>50</v>
      </c>
      <c r="F54" s="284" t="s">
        <v>50</v>
      </c>
      <c r="G54" s="46" t="s">
        <v>50</v>
      </c>
      <c r="H54" s="277" t="s">
        <v>50</v>
      </c>
      <c r="I54" s="47" t="s">
        <v>50</v>
      </c>
      <c r="J54" s="46" t="s">
        <v>50</v>
      </c>
      <c r="K54" s="46" t="s">
        <v>50</v>
      </c>
      <c r="L54" s="46" t="s">
        <v>50</v>
      </c>
      <c r="M54" s="282" t="s">
        <v>50</v>
      </c>
      <c r="N54" s="281" t="s">
        <v>50</v>
      </c>
      <c r="O54" s="281" t="s">
        <v>50</v>
      </c>
      <c r="P54" s="281" t="s">
        <v>50</v>
      </c>
      <c r="Q54" s="281" t="s">
        <v>50</v>
      </c>
      <c r="R54" s="282" t="s">
        <v>50</v>
      </c>
      <c r="S54" s="281" t="s">
        <v>50</v>
      </c>
      <c r="T54" s="282" t="s">
        <v>50</v>
      </c>
      <c r="U54" s="281">
        <v>0</v>
      </c>
      <c r="V54" s="283">
        <v>1</v>
      </c>
      <c r="W54" s="281">
        <v>0</v>
      </c>
      <c r="X54" s="282">
        <v>0</v>
      </c>
      <c r="Y54" s="281">
        <v>0</v>
      </c>
      <c r="Z54" s="281">
        <v>0</v>
      </c>
      <c r="AA54" s="281">
        <v>0</v>
      </c>
      <c r="AB54" s="281">
        <v>0</v>
      </c>
      <c r="AC54" s="280">
        <v>0</v>
      </c>
      <c r="AD54" s="47">
        <v>0</v>
      </c>
      <c r="AE54" s="46">
        <v>0</v>
      </c>
      <c r="AF54" s="46">
        <v>1</v>
      </c>
      <c r="AG54" s="46">
        <v>1</v>
      </c>
      <c r="AH54" s="279">
        <v>0</v>
      </c>
      <c r="AI54" s="278">
        <v>7</v>
      </c>
      <c r="AJ54" s="277" t="s">
        <v>50</v>
      </c>
      <c r="AK54" s="276" t="s">
        <v>50</v>
      </c>
      <c r="AL54" s="176" t="s">
        <v>50</v>
      </c>
      <c r="AM54" s="109" t="s">
        <v>50</v>
      </c>
      <c r="AN54" s="108" t="s">
        <v>50</v>
      </c>
      <c r="AO54" s="109" t="s">
        <v>50</v>
      </c>
      <c r="AP54" s="108" t="s">
        <v>50</v>
      </c>
      <c r="AQ54" s="180" t="s">
        <v>50</v>
      </c>
      <c r="AR54" s="64" t="s">
        <v>8</v>
      </c>
      <c r="AS54" s="24"/>
      <c r="AU54" s="402" t="str">
        <f t="shared" si="0"/>
        <v>-</v>
      </c>
    </row>
    <row r="55" spans="1:47" ht="15.6" customHeight="1" x14ac:dyDescent="0.2">
      <c r="A55" s="61">
        <v>12.4</v>
      </c>
      <c r="B55" s="31" t="s">
        <v>4</v>
      </c>
      <c r="C55" s="48" t="s">
        <v>50</v>
      </c>
      <c r="D55" s="50" t="s">
        <v>50</v>
      </c>
      <c r="E55" s="50" t="s">
        <v>50</v>
      </c>
      <c r="F55" s="275" t="s">
        <v>50</v>
      </c>
      <c r="G55" s="50" t="s">
        <v>50</v>
      </c>
      <c r="H55" s="268" t="s">
        <v>50</v>
      </c>
      <c r="I55" s="48" t="s">
        <v>50</v>
      </c>
      <c r="J55" s="50" t="s">
        <v>50</v>
      </c>
      <c r="K55" s="50" t="s">
        <v>50</v>
      </c>
      <c r="L55" s="50" t="s">
        <v>50</v>
      </c>
      <c r="M55" s="273" t="s">
        <v>50</v>
      </c>
      <c r="N55" s="272" t="s">
        <v>50</v>
      </c>
      <c r="O55" s="272" t="s">
        <v>50</v>
      </c>
      <c r="P55" s="272" t="s">
        <v>50</v>
      </c>
      <c r="Q55" s="272" t="s">
        <v>50</v>
      </c>
      <c r="R55" s="273" t="s">
        <v>50</v>
      </c>
      <c r="S55" s="272" t="s">
        <v>50</v>
      </c>
      <c r="T55" s="273">
        <v>1</v>
      </c>
      <c r="U55" s="272">
        <v>0</v>
      </c>
      <c r="V55" s="274">
        <v>1</v>
      </c>
      <c r="W55" s="272">
        <v>0</v>
      </c>
      <c r="X55" s="273">
        <v>0</v>
      </c>
      <c r="Y55" s="272">
        <v>0</v>
      </c>
      <c r="Z55" s="272">
        <v>0</v>
      </c>
      <c r="AA55" s="272">
        <v>0</v>
      </c>
      <c r="AB55" s="272">
        <v>0</v>
      </c>
      <c r="AC55" s="271">
        <v>4</v>
      </c>
      <c r="AD55" s="48">
        <v>2</v>
      </c>
      <c r="AE55" s="50">
        <v>0</v>
      </c>
      <c r="AF55" s="50">
        <v>2</v>
      </c>
      <c r="AG55" s="50">
        <v>0</v>
      </c>
      <c r="AH55" s="270">
        <v>0</v>
      </c>
      <c r="AI55" s="269"/>
      <c r="AJ55" s="268" t="s">
        <v>50</v>
      </c>
      <c r="AK55" s="267" t="s">
        <v>50</v>
      </c>
      <c r="AL55" s="237" t="s">
        <v>50</v>
      </c>
      <c r="AM55" s="104" t="s">
        <v>50</v>
      </c>
      <c r="AN55" s="106" t="s">
        <v>50</v>
      </c>
      <c r="AO55" s="104" t="s">
        <v>50</v>
      </c>
      <c r="AP55" s="106" t="s">
        <v>50</v>
      </c>
      <c r="AQ55" s="184"/>
      <c r="AR55" s="65">
        <f>SUM(C55:AQ55)</f>
        <v>10</v>
      </c>
      <c r="AS55" s="25"/>
      <c r="AU55" s="402" t="str">
        <f t="shared" si="0"/>
        <v>-</v>
      </c>
    </row>
    <row r="56" spans="1:47" ht="15.6" customHeight="1" x14ac:dyDescent="0.2">
      <c r="A56" s="400" t="s">
        <v>61</v>
      </c>
      <c r="B56" s="29" t="s">
        <v>5</v>
      </c>
      <c r="C56" s="266" t="s">
        <v>50</v>
      </c>
      <c r="D56" s="262" t="s">
        <v>50</v>
      </c>
      <c r="E56" s="261" t="s">
        <v>50</v>
      </c>
      <c r="F56" s="260" t="s">
        <v>50</v>
      </c>
      <c r="G56" s="261" t="s">
        <v>50</v>
      </c>
      <c r="H56" s="260" t="s">
        <v>50</v>
      </c>
      <c r="I56" s="260" t="s">
        <v>50</v>
      </c>
      <c r="J56" s="262" t="s">
        <v>50</v>
      </c>
      <c r="K56" s="262" t="s">
        <v>50</v>
      </c>
      <c r="L56" s="261" t="s">
        <v>50</v>
      </c>
      <c r="M56" s="263" t="s">
        <v>50</v>
      </c>
      <c r="N56" s="265" t="s">
        <v>50</v>
      </c>
      <c r="O56" s="265" t="s">
        <v>50</v>
      </c>
      <c r="P56" s="265" t="s">
        <v>50</v>
      </c>
      <c r="Q56" s="264" t="s">
        <v>50</v>
      </c>
      <c r="R56" s="263" t="s">
        <v>50</v>
      </c>
      <c r="S56" s="264" t="s">
        <v>50</v>
      </c>
      <c r="T56" s="263">
        <f>T55</f>
        <v>1</v>
      </c>
      <c r="U56" s="264">
        <f t="shared" ref="U56:AI56" si="5">T56-U54+U55</f>
        <v>1</v>
      </c>
      <c r="V56" s="263">
        <f t="shared" si="5"/>
        <v>1</v>
      </c>
      <c r="W56" s="263">
        <f t="shared" si="5"/>
        <v>1</v>
      </c>
      <c r="X56" s="263">
        <f t="shared" si="5"/>
        <v>1</v>
      </c>
      <c r="Y56" s="265">
        <f t="shared" si="5"/>
        <v>1</v>
      </c>
      <c r="Z56" s="265">
        <f t="shared" si="5"/>
        <v>1</v>
      </c>
      <c r="AA56" s="265">
        <f t="shared" si="5"/>
        <v>1</v>
      </c>
      <c r="AB56" s="264">
        <f t="shared" si="5"/>
        <v>1</v>
      </c>
      <c r="AC56" s="263">
        <f t="shared" si="5"/>
        <v>5</v>
      </c>
      <c r="AD56" s="260">
        <f t="shared" si="5"/>
        <v>7</v>
      </c>
      <c r="AE56" s="262">
        <f t="shared" si="5"/>
        <v>7</v>
      </c>
      <c r="AF56" s="262">
        <f t="shared" si="5"/>
        <v>8</v>
      </c>
      <c r="AG56" s="261">
        <f t="shared" si="5"/>
        <v>7</v>
      </c>
      <c r="AH56" s="136">
        <f t="shared" si="5"/>
        <v>7</v>
      </c>
      <c r="AI56" s="142">
        <f t="shared" si="5"/>
        <v>0</v>
      </c>
      <c r="AJ56" s="260" t="s">
        <v>50</v>
      </c>
      <c r="AK56" s="138" t="s">
        <v>50</v>
      </c>
      <c r="AL56" s="259" t="s">
        <v>50</v>
      </c>
      <c r="AM56" s="132" t="s">
        <v>50</v>
      </c>
      <c r="AN56" s="133" t="s">
        <v>50</v>
      </c>
      <c r="AO56" s="132" t="s">
        <v>50</v>
      </c>
      <c r="AP56" s="121" t="s">
        <v>50</v>
      </c>
      <c r="AQ56" s="121" t="s">
        <v>50</v>
      </c>
      <c r="AR56" s="66"/>
      <c r="AS56" s="26">
        <f>MAX(C56:AQ56)</f>
        <v>8</v>
      </c>
      <c r="AU56" s="402">
        <f t="shared" si="0"/>
        <v>2</v>
      </c>
    </row>
    <row r="57" spans="1:47" ht="15.6" customHeight="1" x14ac:dyDescent="0.2">
      <c r="A57" s="401"/>
      <c r="B57" s="29" t="s">
        <v>6</v>
      </c>
      <c r="C57" s="253"/>
      <c r="D57" s="70"/>
      <c r="E57" s="70"/>
      <c r="F57" s="71" t="s">
        <v>50</v>
      </c>
      <c r="G57" s="70"/>
      <c r="H57" s="254" t="s">
        <v>50</v>
      </c>
      <c r="I57" s="253"/>
      <c r="J57" s="70"/>
      <c r="K57" s="70"/>
      <c r="L57" s="252" t="s">
        <v>50</v>
      </c>
      <c r="M57" s="250"/>
      <c r="N57" s="248"/>
      <c r="O57" s="248"/>
      <c r="P57" s="248"/>
      <c r="Q57" s="251" t="s">
        <v>50</v>
      </c>
      <c r="R57" s="250"/>
      <c r="S57" s="248"/>
      <c r="T57" s="258" t="s">
        <v>50</v>
      </c>
      <c r="U57" s="248"/>
      <c r="V57" s="247">
        <v>12.43</v>
      </c>
      <c r="W57" s="244"/>
      <c r="X57" s="246"/>
      <c r="Y57" s="244"/>
      <c r="Z57" s="245">
        <v>12.47</v>
      </c>
      <c r="AA57" s="244"/>
      <c r="AB57" s="244"/>
      <c r="AC57" s="243">
        <v>12.5</v>
      </c>
      <c r="AD57" s="242"/>
      <c r="AE57" s="241"/>
      <c r="AF57" s="240">
        <v>12.53</v>
      </c>
      <c r="AG57" s="241"/>
      <c r="AH57" s="286"/>
      <c r="AI57" s="288">
        <v>12.55</v>
      </c>
      <c r="AJ57" s="239"/>
      <c r="AK57" s="238"/>
      <c r="AL57" s="287" t="s">
        <v>50</v>
      </c>
      <c r="AM57" s="113"/>
      <c r="AN57" s="112"/>
      <c r="AO57" s="113"/>
      <c r="AP57" s="112"/>
      <c r="AQ57" s="256" t="s">
        <v>50</v>
      </c>
      <c r="AR57" s="67">
        <v>0.15</v>
      </c>
      <c r="AS57" s="25"/>
      <c r="AU57" s="402" t="str">
        <f t="shared" si="0"/>
        <v>-</v>
      </c>
    </row>
    <row r="58" spans="1:47" ht="15.6" customHeight="1" x14ac:dyDescent="0.2">
      <c r="A58" s="401"/>
      <c r="B58" s="29" t="s">
        <v>7</v>
      </c>
      <c r="C58" s="255" t="s">
        <v>50</v>
      </c>
      <c r="D58" s="70"/>
      <c r="E58" s="70"/>
      <c r="F58" s="71" t="s">
        <v>50</v>
      </c>
      <c r="G58" s="70"/>
      <c r="H58" s="254" t="s">
        <v>50</v>
      </c>
      <c r="I58" s="253"/>
      <c r="J58" s="70"/>
      <c r="K58" s="70"/>
      <c r="L58" s="252" t="s">
        <v>50</v>
      </c>
      <c r="M58" s="250"/>
      <c r="N58" s="248"/>
      <c r="O58" s="248"/>
      <c r="P58" s="248"/>
      <c r="Q58" s="251" t="s">
        <v>50</v>
      </c>
      <c r="R58" s="250"/>
      <c r="S58" s="248"/>
      <c r="T58" s="249">
        <v>12.4</v>
      </c>
      <c r="U58" s="248"/>
      <c r="V58" s="247">
        <v>12.43</v>
      </c>
      <c r="W58" s="244"/>
      <c r="X58" s="246"/>
      <c r="Y58" s="244"/>
      <c r="Z58" s="245">
        <v>12.47</v>
      </c>
      <c r="AA58" s="244"/>
      <c r="AB58" s="244"/>
      <c r="AC58" s="243">
        <v>12.51</v>
      </c>
      <c r="AD58" s="242"/>
      <c r="AE58" s="241"/>
      <c r="AF58" s="240">
        <v>12.53</v>
      </c>
      <c r="AG58" s="241"/>
      <c r="AH58" s="286"/>
      <c r="AI58" s="285"/>
      <c r="AJ58" s="239"/>
      <c r="AK58" s="238"/>
      <c r="AL58" s="237" t="s">
        <v>50</v>
      </c>
      <c r="AM58" s="113"/>
      <c r="AN58" s="112"/>
      <c r="AO58" s="113"/>
      <c r="AP58" s="112"/>
      <c r="AQ58" s="236"/>
      <c r="AR58" s="66"/>
      <c r="AS58" s="27"/>
      <c r="AU58" s="402" t="str">
        <f t="shared" si="0"/>
        <v>-</v>
      </c>
    </row>
    <row r="59" spans="1:47" ht="15.6" customHeight="1" thickBot="1" x14ac:dyDescent="0.25">
      <c r="A59" s="62">
        <v>198</v>
      </c>
      <c r="B59" s="35" t="s">
        <v>9</v>
      </c>
      <c r="C59" s="235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3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4"/>
      <c r="AN59" s="234"/>
      <c r="AO59" s="234"/>
      <c r="AP59" s="234"/>
      <c r="AQ59" s="233"/>
      <c r="AR59" s="68"/>
      <c r="AS59" s="28"/>
      <c r="AU59" s="402" t="str">
        <f t="shared" si="0"/>
        <v>-</v>
      </c>
    </row>
    <row r="60" spans="1:47" ht="15.6" customHeight="1" x14ac:dyDescent="0.2">
      <c r="A60" s="60"/>
      <c r="B60" s="30" t="s">
        <v>3</v>
      </c>
      <c r="C60" s="232"/>
      <c r="D60" s="46" t="s">
        <v>50</v>
      </c>
      <c r="E60" s="46" t="s">
        <v>50</v>
      </c>
      <c r="F60" s="284" t="s">
        <v>50</v>
      </c>
      <c r="G60" s="46" t="s">
        <v>50</v>
      </c>
      <c r="H60" s="277" t="s">
        <v>50</v>
      </c>
      <c r="I60" s="47">
        <v>0</v>
      </c>
      <c r="J60" s="46">
        <v>0</v>
      </c>
      <c r="K60" s="46">
        <v>2</v>
      </c>
      <c r="L60" s="46">
        <v>0</v>
      </c>
      <c r="M60" s="282" t="s">
        <v>50</v>
      </c>
      <c r="N60" s="281" t="s">
        <v>50</v>
      </c>
      <c r="O60" s="281" t="s">
        <v>50</v>
      </c>
      <c r="P60" s="281" t="s">
        <v>50</v>
      </c>
      <c r="Q60" s="281" t="s">
        <v>50</v>
      </c>
      <c r="R60" s="282" t="s">
        <v>50</v>
      </c>
      <c r="S60" s="281" t="s">
        <v>50</v>
      </c>
      <c r="T60" s="282" t="s">
        <v>50</v>
      </c>
      <c r="U60" s="281" t="s">
        <v>50</v>
      </c>
      <c r="V60" s="283" t="s">
        <v>50</v>
      </c>
      <c r="W60" s="281" t="s">
        <v>50</v>
      </c>
      <c r="X60" s="282" t="s">
        <v>50</v>
      </c>
      <c r="Y60" s="281" t="s">
        <v>50</v>
      </c>
      <c r="Z60" s="281" t="s">
        <v>50</v>
      </c>
      <c r="AA60" s="281" t="s">
        <v>50</v>
      </c>
      <c r="AB60" s="281" t="s">
        <v>50</v>
      </c>
      <c r="AC60" s="280" t="s">
        <v>50</v>
      </c>
      <c r="AD60" s="47">
        <v>0</v>
      </c>
      <c r="AE60" s="46">
        <v>1</v>
      </c>
      <c r="AF60" s="46">
        <v>1</v>
      </c>
      <c r="AG60" s="46">
        <v>0</v>
      </c>
      <c r="AH60" s="279" t="s">
        <v>50</v>
      </c>
      <c r="AI60" s="278" t="s">
        <v>50</v>
      </c>
      <c r="AJ60" s="277">
        <v>3</v>
      </c>
      <c r="AK60" s="276">
        <v>8</v>
      </c>
      <c r="AL60" s="176">
        <v>6</v>
      </c>
      <c r="AM60" s="109" t="s">
        <v>50</v>
      </c>
      <c r="AN60" s="108" t="s">
        <v>50</v>
      </c>
      <c r="AO60" s="109" t="s">
        <v>50</v>
      </c>
      <c r="AP60" s="108" t="s">
        <v>50</v>
      </c>
      <c r="AQ60" s="180" t="s">
        <v>50</v>
      </c>
      <c r="AR60" s="64" t="s">
        <v>8</v>
      </c>
      <c r="AS60" s="24"/>
      <c r="AU60" s="402" t="str">
        <f t="shared" si="0"/>
        <v>-</v>
      </c>
    </row>
    <row r="61" spans="1:47" ht="15.6" customHeight="1" x14ac:dyDescent="0.2">
      <c r="A61" s="61">
        <v>13.3</v>
      </c>
      <c r="B61" s="31" t="s">
        <v>4</v>
      </c>
      <c r="C61" s="48" t="s">
        <v>50</v>
      </c>
      <c r="D61" s="50" t="s">
        <v>50</v>
      </c>
      <c r="E61" s="50" t="s">
        <v>50</v>
      </c>
      <c r="F61" s="275" t="s">
        <v>50</v>
      </c>
      <c r="G61" s="50" t="s">
        <v>50</v>
      </c>
      <c r="H61" s="268">
        <v>1</v>
      </c>
      <c r="I61" s="48">
        <v>0</v>
      </c>
      <c r="J61" s="50">
        <v>5</v>
      </c>
      <c r="K61" s="50">
        <v>0</v>
      </c>
      <c r="L61" s="50">
        <v>0</v>
      </c>
      <c r="M61" s="273" t="s">
        <v>50</v>
      </c>
      <c r="N61" s="272" t="s">
        <v>50</v>
      </c>
      <c r="O61" s="272" t="s">
        <v>50</v>
      </c>
      <c r="P61" s="272" t="s">
        <v>50</v>
      </c>
      <c r="Q61" s="272" t="s">
        <v>50</v>
      </c>
      <c r="R61" s="273" t="s">
        <v>50</v>
      </c>
      <c r="S61" s="272" t="s">
        <v>50</v>
      </c>
      <c r="T61" s="273" t="s">
        <v>50</v>
      </c>
      <c r="U61" s="272" t="s">
        <v>50</v>
      </c>
      <c r="V61" s="274" t="s">
        <v>50</v>
      </c>
      <c r="W61" s="272" t="s">
        <v>50</v>
      </c>
      <c r="X61" s="273" t="s">
        <v>50</v>
      </c>
      <c r="Y61" s="272" t="s">
        <v>50</v>
      </c>
      <c r="Z61" s="272" t="s">
        <v>50</v>
      </c>
      <c r="AA61" s="272" t="s">
        <v>50</v>
      </c>
      <c r="AB61" s="272" t="s">
        <v>50</v>
      </c>
      <c r="AC61" s="271" t="s">
        <v>50</v>
      </c>
      <c r="AD61" s="48">
        <v>4</v>
      </c>
      <c r="AE61" s="50">
        <v>7</v>
      </c>
      <c r="AF61" s="50">
        <v>2</v>
      </c>
      <c r="AG61" s="50">
        <v>0</v>
      </c>
      <c r="AH61" s="270" t="s">
        <v>50</v>
      </c>
      <c r="AI61" s="269"/>
      <c r="AJ61" s="268">
        <v>2</v>
      </c>
      <c r="AK61" s="267">
        <v>0</v>
      </c>
      <c r="AL61" s="237" t="s">
        <v>50</v>
      </c>
      <c r="AM61" s="104" t="s">
        <v>50</v>
      </c>
      <c r="AN61" s="106" t="s">
        <v>50</v>
      </c>
      <c r="AO61" s="104" t="s">
        <v>50</v>
      </c>
      <c r="AP61" s="106" t="s">
        <v>50</v>
      </c>
      <c r="AQ61" s="184"/>
      <c r="AR61" s="65">
        <f>SUM(C61:AQ61)</f>
        <v>21</v>
      </c>
      <c r="AS61" s="25"/>
      <c r="AU61" s="402" t="str">
        <f t="shared" si="0"/>
        <v>-</v>
      </c>
    </row>
    <row r="62" spans="1:47" ht="15.6" customHeight="1" x14ac:dyDescent="0.2">
      <c r="A62" s="400" t="s">
        <v>46</v>
      </c>
      <c r="B62" s="29" t="s">
        <v>5</v>
      </c>
      <c r="C62" s="266" t="str">
        <f>C61</f>
        <v>x</v>
      </c>
      <c r="D62" s="301" t="s">
        <v>50</v>
      </c>
      <c r="E62" s="300" t="s">
        <v>50</v>
      </c>
      <c r="F62" s="266" t="s">
        <v>50</v>
      </c>
      <c r="G62" s="300" t="s">
        <v>50</v>
      </c>
      <c r="H62" s="266">
        <f>H61</f>
        <v>1</v>
      </c>
      <c r="I62" s="266">
        <f>H62-I60+I61</f>
        <v>1</v>
      </c>
      <c r="J62" s="301">
        <f>I62-J60+J61</f>
        <v>6</v>
      </c>
      <c r="K62" s="301">
        <f>J62-K60+K61</f>
        <v>4</v>
      </c>
      <c r="L62" s="300">
        <f>K62-L60+L61</f>
        <v>4</v>
      </c>
      <c r="M62" s="302" t="s">
        <v>50</v>
      </c>
      <c r="N62" s="304" t="s">
        <v>50</v>
      </c>
      <c r="O62" s="304" t="s">
        <v>50</v>
      </c>
      <c r="P62" s="304" t="s">
        <v>50</v>
      </c>
      <c r="Q62" s="303" t="s">
        <v>50</v>
      </c>
      <c r="R62" s="302" t="s">
        <v>50</v>
      </c>
      <c r="S62" s="303" t="s">
        <v>50</v>
      </c>
      <c r="T62" s="302" t="s">
        <v>50</v>
      </c>
      <c r="U62" s="303" t="s">
        <v>50</v>
      </c>
      <c r="V62" s="302" t="s">
        <v>50</v>
      </c>
      <c r="W62" s="302" t="s">
        <v>50</v>
      </c>
      <c r="X62" s="302" t="s">
        <v>50</v>
      </c>
      <c r="Y62" s="304" t="s">
        <v>50</v>
      </c>
      <c r="Z62" s="304" t="s">
        <v>50</v>
      </c>
      <c r="AA62" s="304" t="s">
        <v>50</v>
      </c>
      <c r="AB62" s="303" t="s">
        <v>50</v>
      </c>
      <c r="AC62" s="302" t="s">
        <v>50</v>
      </c>
      <c r="AD62" s="266">
        <f>L62-AD60+AD61</f>
        <v>8</v>
      </c>
      <c r="AE62" s="301">
        <f>AD62-AE60+AE61</f>
        <v>14</v>
      </c>
      <c r="AF62" s="301">
        <f>AE62-AF60+AF61</f>
        <v>15</v>
      </c>
      <c r="AG62" s="300">
        <f>AF62-AG60+AG61</f>
        <v>15</v>
      </c>
      <c r="AH62" s="299" t="s">
        <v>50</v>
      </c>
      <c r="AI62" s="298" t="s">
        <v>50</v>
      </c>
      <c r="AJ62" s="266">
        <f>AG62-AJ60+AJ61</f>
        <v>14</v>
      </c>
      <c r="AK62" s="297">
        <f>AJ62-AK60+AK61</f>
        <v>6</v>
      </c>
      <c r="AL62" s="296">
        <f>AK62-AL60</f>
        <v>0</v>
      </c>
      <c r="AM62" s="141" t="s">
        <v>50</v>
      </c>
      <c r="AN62" s="295" t="s">
        <v>50</v>
      </c>
      <c r="AO62" s="141" t="s">
        <v>50</v>
      </c>
      <c r="AP62" s="294" t="s">
        <v>50</v>
      </c>
      <c r="AQ62" s="294" t="s">
        <v>50</v>
      </c>
      <c r="AR62" s="66"/>
      <c r="AS62" s="26">
        <f>MAX(C62:AQ62)</f>
        <v>15</v>
      </c>
      <c r="AU62" s="402">
        <f t="shared" si="0"/>
        <v>14</v>
      </c>
    </row>
    <row r="63" spans="1:47" ht="15.6" customHeight="1" x14ac:dyDescent="0.2">
      <c r="A63" s="401"/>
      <c r="B63" s="29" t="s">
        <v>6</v>
      </c>
      <c r="C63" s="253"/>
      <c r="D63" s="70"/>
      <c r="E63" s="70"/>
      <c r="F63" s="71" t="s">
        <v>50</v>
      </c>
      <c r="G63" s="70"/>
      <c r="H63" s="254" t="s">
        <v>50</v>
      </c>
      <c r="I63" s="253"/>
      <c r="J63" s="70"/>
      <c r="K63" s="70"/>
      <c r="L63" s="240">
        <v>13.33</v>
      </c>
      <c r="M63" s="250"/>
      <c r="N63" s="248"/>
      <c r="O63" s="248"/>
      <c r="P63" s="248"/>
      <c r="Q63" s="251" t="s">
        <v>50</v>
      </c>
      <c r="R63" s="250"/>
      <c r="S63" s="248"/>
      <c r="T63" s="258" t="s">
        <v>50</v>
      </c>
      <c r="U63" s="248"/>
      <c r="V63" s="289" t="s">
        <v>50</v>
      </c>
      <c r="W63" s="248"/>
      <c r="X63" s="250"/>
      <c r="Y63" s="248"/>
      <c r="Z63" s="251" t="s">
        <v>50</v>
      </c>
      <c r="AA63" s="248"/>
      <c r="AB63" s="248"/>
      <c r="AC63" s="305" t="s">
        <v>50</v>
      </c>
      <c r="AD63" s="253"/>
      <c r="AE63" s="70"/>
      <c r="AF63" s="240">
        <v>13.37</v>
      </c>
      <c r="AG63" s="70"/>
      <c r="AH63" s="94"/>
      <c r="AI63" s="73" t="s">
        <v>50</v>
      </c>
      <c r="AJ63" s="239"/>
      <c r="AK63" s="238"/>
      <c r="AL63" s="257">
        <v>13.44</v>
      </c>
      <c r="AM63" s="113"/>
      <c r="AN63" s="112"/>
      <c r="AO63" s="113"/>
      <c r="AP63" s="112"/>
      <c r="AQ63" s="256" t="s">
        <v>50</v>
      </c>
      <c r="AR63" s="67">
        <v>0.14000000000000001</v>
      </c>
      <c r="AS63" s="25"/>
      <c r="AU63" s="402" t="str">
        <f t="shared" si="0"/>
        <v>-</v>
      </c>
    </row>
    <row r="64" spans="1:47" ht="15.6" customHeight="1" x14ac:dyDescent="0.2">
      <c r="A64" s="401"/>
      <c r="B64" s="29" t="s">
        <v>7</v>
      </c>
      <c r="C64" s="255" t="s">
        <v>50</v>
      </c>
      <c r="D64" s="70"/>
      <c r="E64" s="70"/>
      <c r="F64" s="71" t="s">
        <v>50</v>
      </c>
      <c r="G64" s="70"/>
      <c r="H64" s="290">
        <v>13.3</v>
      </c>
      <c r="I64" s="253"/>
      <c r="J64" s="70"/>
      <c r="K64" s="70"/>
      <c r="L64" s="240">
        <v>13.33</v>
      </c>
      <c r="M64" s="250"/>
      <c r="N64" s="248"/>
      <c r="O64" s="248"/>
      <c r="P64" s="248"/>
      <c r="Q64" s="251" t="s">
        <v>50</v>
      </c>
      <c r="R64" s="250"/>
      <c r="S64" s="248"/>
      <c r="T64" s="258" t="s">
        <v>50</v>
      </c>
      <c r="U64" s="248"/>
      <c r="V64" s="289" t="s">
        <v>50</v>
      </c>
      <c r="W64" s="248"/>
      <c r="X64" s="250"/>
      <c r="Y64" s="248"/>
      <c r="Z64" s="251" t="s">
        <v>50</v>
      </c>
      <c r="AA64" s="248"/>
      <c r="AB64" s="248"/>
      <c r="AC64" s="305" t="s">
        <v>50</v>
      </c>
      <c r="AD64" s="253"/>
      <c r="AE64" s="70"/>
      <c r="AF64" s="240">
        <v>13.37</v>
      </c>
      <c r="AG64" s="70"/>
      <c r="AH64" s="94"/>
      <c r="AI64" s="95"/>
      <c r="AJ64" s="239"/>
      <c r="AK64" s="238"/>
      <c r="AL64" s="237" t="s">
        <v>50</v>
      </c>
      <c r="AM64" s="113"/>
      <c r="AN64" s="112"/>
      <c r="AO64" s="113"/>
      <c r="AP64" s="112"/>
      <c r="AQ64" s="236"/>
      <c r="AR64" s="66"/>
      <c r="AS64" s="27"/>
      <c r="AU64" s="402" t="str">
        <f t="shared" si="0"/>
        <v>-</v>
      </c>
    </row>
    <row r="65" spans="1:47" ht="15.6" customHeight="1" thickBot="1" x14ac:dyDescent="0.25">
      <c r="A65" s="62">
        <v>224</v>
      </c>
      <c r="B65" s="35" t="s">
        <v>9</v>
      </c>
      <c r="C65" s="235"/>
      <c r="D65" s="234"/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3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3"/>
      <c r="AR65" s="68"/>
      <c r="AS65" s="28"/>
      <c r="AU65" s="402" t="str">
        <f t="shared" si="0"/>
        <v>-</v>
      </c>
    </row>
    <row r="66" spans="1:47" ht="15.6" customHeight="1" x14ac:dyDescent="0.2">
      <c r="A66" s="60"/>
      <c r="B66" s="30" t="s">
        <v>3</v>
      </c>
      <c r="C66" s="232"/>
      <c r="D66" s="46">
        <v>0</v>
      </c>
      <c r="E66" s="46">
        <v>0</v>
      </c>
      <c r="F66" s="284">
        <v>0</v>
      </c>
      <c r="G66" s="46">
        <v>0</v>
      </c>
      <c r="H66" s="277">
        <v>3</v>
      </c>
      <c r="I66" s="47" t="s">
        <v>50</v>
      </c>
      <c r="J66" s="46" t="s">
        <v>50</v>
      </c>
      <c r="K66" s="46" t="s">
        <v>50</v>
      </c>
      <c r="L66" s="46" t="s">
        <v>50</v>
      </c>
      <c r="M66" s="282">
        <v>0</v>
      </c>
      <c r="N66" s="281">
        <v>0</v>
      </c>
      <c r="O66" s="281">
        <v>0</v>
      </c>
      <c r="P66" s="281">
        <v>0</v>
      </c>
      <c r="Q66" s="281">
        <v>0</v>
      </c>
      <c r="R66" s="282">
        <v>0</v>
      </c>
      <c r="S66" s="281">
        <v>0</v>
      </c>
      <c r="T66" s="282">
        <v>0</v>
      </c>
      <c r="U66" s="281">
        <v>0</v>
      </c>
      <c r="V66" s="283">
        <v>0</v>
      </c>
      <c r="W66" s="281">
        <v>0</v>
      </c>
      <c r="X66" s="282" t="s">
        <v>50</v>
      </c>
      <c r="Y66" s="281" t="s">
        <v>50</v>
      </c>
      <c r="Z66" s="281" t="s">
        <v>50</v>
      </c>
      <c r="AA66" s="281" t="s">
        <v>50</v>
      </c>
      <c r="AB66" s="281" t="s">
        <v>50</v>
      </c>
      <c r="AC66" s="280">
        <v>1</v>
      </c>
      <c r="AD66" s="47">
        <v>2</v>
      </c>
      <c r="AE66" s="46">
        <v>3</v>
      </c>
      <c r="AF66" s="46">
        <v>2</v>
      </c>
      <c r="AG66" s="46">
        <v>0</v>
      </c>
      <c r="AH66" s="279" t="s">
        <v>50</v>
      </c>
      <c r="AI66" s="278" t="s">
        <v>50</v>
      </c>
      <c r="AJ66" s="277">
        <v>9</v>
      </c>
      <c r="AK66" s="276" t="s">
        <v>50</v>
      </c>
      <c r="AL66" s="176" t="s">
        <v>50</v>
      </c>
      <c r="AM66" s="109">
        <v>0</v>
      </c>
      <c r="AN66" s="108">
        <v>0</v>
      </c>
      <c r="AO66" s="109">
        <v>0</v>
      </c>
      <c r="AP66" s="108">
        <v>0</v>
      </c>
      <c r="AQ66" s="180">
        <v>6</v>
      </c>
      <c r="AR66" s="64" t="s">
        <v>8</v>
      </c>
      <c r="AS66" s="24"/>
      <c r="AU66" s="402" t="str">
        <f t="shared" si="0"/>
        <v>-</v>
      </c>
    </row>
    <row r="67" spans="1:47" ht="15.6" customHeight="1" x14ac:dyDescent="0.2">
      <c r="A67" s="61">
        <v>14.37</v>
      </c>
      <c r="B67" s="31" t="s">
        <v>4</v>
      </c>
      <c r="C67" s="48">
        <v>2</v>
      </c>
      <c r="D67" s="50">
        <v>0</v>
      </c>
      <c r="E67" s="50">
        <v>0</v>
      </c>
      <c r="F67" s="275">
        <v>4</v>
      </c>
      <c r="G67" s="50">
        <v>0</v>
      </c>
      <c r="H67" s="268">
        <v>0</v>
      </c>
      <c r="I67" s="48" t="s">
        <v>50</v>
      </c>
      <c r="J67" s="50" t="s">
        <v>50</v>
      </c>
      <c r="K67" s="50" t="s">
        <v>50</v>
      </c>
      <c r="L67" s="50" t="s">
        <v>50</v>
      </c>
      <c r="M67" s="273">
        <v>0</v>
      </c>
      <c r="N67" s="272">
        <v>0</v>
      </c>
      <c r="O67" s="272">
        <v>2</v>
      </c>
      <c r="P67" s="272">
        <v>1</v>
      </c>
      <c r="Q67" s="272">
        <v>0</v>
      </c>
      <c r="R67" s="273">
        <v>0</v>
      </c>
      <c r="S67" s="272">
        <v>0</v>
      </c>
      <c r="T67" s="273">
        <v>0</v>
      </c>
      <c r="U67" s="272">
        <v>0</v>
      </c>
      <c r="V67" s="274">
        <v>0</v>
      </c>
      <c r="W67" s="272">
        <v>2</v>
      </c>
      <c r="X67" s="273" t="s">
        <v>50</v>
      </c>
      <c r="Y67" s="272" t="s">
        <v>50</v>
      </c>
      <c r="Z67" s="272" t="s">
        <v>50</v>
      </c>
      <c r="AA67" s="272" t="s">
        <v>50</v>
      </c>
      <c r="AB67" s="272" t="s">
        <v>50</v>
      </c>
      <c r="AC67" s="271">
        <v>2</v>
      </c>
      <c r="AD67" s="48">
        <v>2</v>
      </c>
      <c r="AE67" s="50">
        <v>11</v>
      </c>
      <c r="AF67" s="50">
        <v>0</v>
      </c>
      <c r="AG67" s="50">
        <v>0</v>
      </c>
      <c r="AH67" s="270" t="s">
        <v>50</v>
      </c>
      <c r="AI67" s="269"/>
      <c r="AJ67" s="268">
        <v>0</v>
      </c>
      <c r="AK67" s="267" t="s">
        <v>50</v>
      </c>
      <c r="AL67" s="315"/>
      <c r="AM67" s="104">
        <v>0</v>
      </c>
      <c r="AN67" s="106">
        <v>0</v>
      </c>
      <c r="AO67" s="104">
        <v>0</v>
      </c>
      <c r="AP67" s="106">
        <v>0</v>
      </c>
      <c r="AQ67" s="184"/>
      <c r="AR67" s="65">
        <f>SUM(C67:AQ67)</f>
        <v>26</v>
      </c>
      <c r="AS67" s="25"/>
      <c r="AU67" s="402" t="str">
        <f t="shared" si="0"/>
        <v>-</v>
      </c>
    </row>
    <row r="68" spans="1:47" ht="15.6" customHeight="1" x14ac:dyDescent="0.2">
      <c r="A68" s="400" t="s">
        <v>63</v>
      </c>
      <c r="B68" s="29" t="s">
        <v>5</v>
      </c>
      <c r="C68" s="266">
        <f>C67</f>
        <v>2</v>
      </c>
      <c r="D68" s="301">
        <f>C68-D66+D67</f>
        <v>2</v>
      </c>
      <c r="E68" s="300">
        <f>D68-E66+E67</f>
        <v>2</v>
      </c>
      <c r="F68" s="266">
        <f>E68-F66+F67</f>
        <v>6</v>
      </c>
      <c r="G68" s="300">
        <f>F68-G66+G67</f>
        <v>6</v>
      </c>
      <c r="H68" s="266">
        <f>G68-H66+H67</f>
        <v>3</v>
      </c>
      <c r="I68" s="266" t="s">
        <v>50</v>
      </c>
      <c r="J68" s="301" t="s">
        <v>50</v>
      </c>
      <c r="K68" s="301" t="s">
        <v>50</v>
      </c>
      <c r="L68" s="300" t="s">
        <v>50</v>
      </c>
      <c r="M68" s="302">
        <f>H68-M66+M67</f>
        <v>3</v>
      </c>
      <c r="N68" s="304">
        <f t="shared" ref="N68:W68" si="6">M68-N66+N67</f>
        <v>3</v>
      </c>
      <c r="O68" s="304">
        <f t="shared" si="6"/>
        <v>5</v>
      </c>
      <c r="P68" s="304">
        <f t="shared" si="6"/>
        <v>6</v>
      </c>
      <c r="Q68" s="303">
        <f t="shared" si="6"/>
        <v>6</v>
      </c>
      <c r="R68" s="302">
        <f t="shared" si="6"/>
        <v>6</v>
      </c>
      <c r="S68" s="303">
        <f t="shared" si="6"/>
        <v>6</v>
      </c>
      <c r="T68" s="302">
        <f t="shared" si="6"/>
        <v>6</v>
      </c>
      <c r="U68" s="303">
        <f t="shared" si="6"/>
        <v>6</v>
      </c>
      <c r="V68" s="302">
        <f t="shared" si="6"/>
        <v>6</v>
      </c>
      <c r="W68" s="302">
        <f t="shared" si="6"/>
        <v>8</v>
      </c>
      <c r="X68" s="302" t="s">
        <v>50</v>
      </c>
      <c r="Y68" s="304" t="s">
        <v>50</v>
      </c>
      <c r="Z68" s="304" t="s">
        <v>50</v>
      </c>
      <c r="AA68" s="304" t="s">
        <v>50</v>
      </c>
      <c r="AB68" s="303" t="s">
        <v>50</v>
      </c>
      <c r="AC68" s="302">
        <f>W68-AC66+AC67</f>
        <v>9</v>
      </c>
      <c r="AD68" s="266">
        <f>AC68-AD66+AD67</f>
        <v>9</v>
      </c>
      <c r="AE68" s="301">
        <f>AD68-AE66+AE67</f>
        <v>17</v>
      </c>
      <c r="AF68" s="301">
        <f>AE68-AF66+AF67</f>
        <v>15</v>
      </c>
      <c r="AG68" s="300">
        <f>AF68-AG66+AG67</f>
        <v>15</v>
      </c>
      <c r="AH68" s="299" t="s">
        <v>50</v>
      </c>
      <c r="AI68" s="298" t="s">
        <v>50</v>
      </c>
      <c r="AJ68" s="266">
        <f>AG68-AJ66+AJ67</f>
        <v>6</v>
      </c>
      <c r="AK68" s="297" t="s">
        <v>50</v>
      </c>
      <c r="AL68" s="296" t="s">
        <v>50</v>
      </c>
      <c r="AM68" s="141">
        <f>AJ68-AM66+AM67</f>
        <v>6</v>
      </c>
      <c r="AN68" s="295">
        <f>AM68-AN66+AN67</f>
        <v>6</v>
      </c>
      <c r="AO68" s="141">
        <f>AN68-AO66+AO67</f>
        <v>6</v>
      </c>
      <c r="AP68" s="294">
        <f>AO68-AP66+AP67</f>
        <v>6</v>
      </c>
      <c r="AQ68" s="294">
        <f>AP68-AQ66+AQ67</f>
        <v>0</v>
      </c>
      <c r="AR68" s="66"/>
      <c r="AS68" s="26">
        <f>MAX(C68:AQ68)</f>
        <v>17</v>
      </c>
      <c r="AU68" s="402">
        <f t="shared" si="0"/>
        <v>18</v>
      </c>
    </row>
    <row r="69" spans="1:47" ht="15.6" customHeight="1" x14ac:dyDescent="0.2">
      <c r="A69" s="401"/>
      <c r="B69" s="29" t="s">
        <v>6</v>
      </c>
      <c r="C69" s="242"/>
      <c r="D69" s="241"/>
      <c r="E69" s="241"/>
      <c r="F69" s="291">
        <v>14.42</v>
      </c>
      <c r="G69" s="241"/>
      <c r="H69" s="290">
        <v>14.47</v>
      </c>
      <c r="I69" s="253"/>
      <c r="J69" s="70"/>
      <c r="K69" s="70"/>
      <c r="L69" s="252" t="s">
        <v>50</v>
      </c>
      <c r="M69" s="250"/>
      <c r="N69" s="248"/>
      <c r="O69" s="248"/>
      <c r="P69" s="248"/>
      <c r="Q69" s="245">
        <v>14.53</v>
      </c>
      <c r="R69" s="246"/>
      <c r="S69" s="244"/>
      <c r="T69" s="249">
        <v>14.55</v>
      </c>
      <c r="U69" s="244"/>
      <c r="V69" s="247">
        <v>14.57</v>
      </c>
      <c r="W69" s="248"/>
      <c r="X69" s="250"/>
      <c r="Y69" s="248"/>
      <c r="Z69" s="251" t="s">
        <v>50</v>
      </c>
      <c r="AA69" s="248"/>
      <c r="AB69" s="248"/>
      <c r="AC69" s="243">
        <v>15</v>
      </c>
      <c r="AD69" s="242"/>
      <c r="AE69" s="241"/>
      <c r="AF69" s="240">
        <v>15.05</v>
      </c>
      <c r="AG69" s="70"/>
      <c r="AH69" s="94"/>
      <c r="AI69" s="73" t="s">
        <v>50</v>
      </c>
      <c r="AJ69" s="239"/>
      <c r="AK69" s="238"/>
      <c r="AL69" s="287" t="s">
        <v>50</v>
      </c>
      <c r="AM69" s="113"/>
      <c r="AN69" s="112"/>
      <c r="AO69" s="113"/>
      <c r="AP69" s="112"/>
      <c r="AQ69" s="293">
        <v>15.15</v>
      </c>
      <c r="AR69" s="67">
        <v>0.38</v>
      </c>
      <c r="AS69" s="25"/>
      <c r="AU69" s="402" t="str">
        <f t="shared" si="0"/>
        <v>-</v>
      </c>
    </row>
    <row r="70" spans="1:47" ht="15.6" customHeight="1" x14ac:dyDescent="0.2">
      <c r="A70" s="401"/>
      <c r="B70" s="29" t="s">
        <v>7</v>
      </c>
      <c r="C70" s="292">
        <v>14.37</v>
      </c>
      <c r="D70" s="241"/>
      <c r="E70" s="241"/>
      <c r="F70" s="291">
        <v>14.42</v>
      </c>
      <c r="G70" s="241"/>
      <c r="H70" s="290">
        <v>14.47</v>
      </c>
      <c r="I70" s="253"/>
      <c r="J70" s="70"/>
      <c r="K70" s="70"/>
      <c r="L70" s="252" t="s">
        <v>50</v>
      </c>
      <c r="M70" s="250"/>
      <c r="N70" s="248"/>
      <c r="O70" s="248"/>
      <c r="P70" s="248"/>
      <c r="Q70" s="245">
        <v>14.53</v>
      </c>
      <c r="R70" s="246"/>
      <c r="S70" s="244"/>
      <c r="T70" s="249">
        <v>14.56</v>
      </c>
      <c r="U70" s="244"/>
      <c r="V70" s="247">
        <v>14.57</v>
      </c>
      <c r="W70" s="248"/>
      <c r="X70" s="250"/>
      <c r="Y70" s="248"/>
      <c r="Z70" s="251" t="s">
        <v>50</v>
      </c>
      <c r="AA70" s="248"/>
      <c r="AB70" s="248"/>
      <c r="AC70" s="243">
        <v>15</v>
      </c>
      <c r="AD70" s="242"/>
      <c r="AE70" s="241"/>
      <c r="AF70" s="240">
        <v>15.05</v>
      </c>
      <c r="AG70" s="70"/>
      <c r="AH70" s="94"/>
      <c r="AI70" s="95"/>
      <c r="AJ70" s="239"/>
      <c r="AK70" s="238"/>
      <c r="AL70" s="314"/>
      <c r="AM70" s="113"/>
      <c r="AN70" s="112"/>
      <c r="AO70" s="113"/>
      <c r="AP70" s="112"/>
      <c r="AQ70" s="236"/>
      <c r="AR70" s="66"/>
      <c r="AS70" s="27"/>
      <c r="AU70" s="402" t="str">
        <f t="shared" ref="AU70:AU116" si="7">IF(AK69&lt;&gt;"x",IF($B69="l. wsiad.",SUM(C69:F69,P70,Q69:V69,AJ70,AK69:AL69),"-"),IF($B69="l. wsiad.",SUM(C69:F69,P70,Q69:V69,AN70,AO69:AP69),"-"))</f>
        <v>-</v>
      </c>
    </row>
    <row r="71" spans="1:47" ht="15.6" customHeight="1" thickBot="1" x14ac:dyDescent="0.25">
      <c r="A71" s="62">
        <v>224</v>
      </c>
      <c r="B71" s="35" t="s">
        <v>9</v>
      </c>
      <c r="C71" s="235"/>
      <c r="D71" s="234"/>
      <c r="E71" s="234"/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3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4"/>
      <c r="AN71" s="234"/>
      <c r="AO71" s="234"/>
      <c r="AP71" s="234"/>
      <c r="AQ71" s="233"/>
      <c r="AR71" s="68"/>
      <c r="AS71" s="28"/>
      <c r="AU71" s="402" t="str">
        <f t="shared" si="7"/>
        <v>-</v>
      </c>
    </row>
    <row r="72" spans="1:47" ht="15.6" customHeight="1" x14ac:dyDescent="0.2">
      <c r="A72" s="60"/>
      <c r="B72" s="30" t="s">
        <v>3</v>
      </c>
      <c r="C72" s="232"/>
      <c r="D72" s="46" t="s">
        <v>50</v>
      </c>
      <c r="E72" s="46" t="s">
        <v>50</v>
      </c>
      <c r="F72" s="284" t="s">
        <v>50</v>
      </c>
      <c r="G72" s="46" t="s">
        <v>50</v>
      </c>
      <c r="H72" s="277" t="s">
        <v>50</v>
      </c>
      <c r="I72" s="47" t="s">
        <v>50</v>
      </c>
      <c r="J72" s="46" t="s">
        <v>50</v>
      </c>
      <c r="K72" s="46" t="s">
        <v>50</v>
      </c>
      <c r="L72" s="46" t="s">
        <v>50</v>
      </c>
      <c r="M72" s="282" t="s">
        <v>50</v>
      </c>
      <c r="N72" s="281" t="s">
        <v>50</v>
      </c>
      <c r="O72" s="281" t="s">
        <v>50</v>
      </c>
      <c r="P72" s="281" t="s">
        <v>50</v>
      </c>
      <c r="Q72" s="281" t="s">
        <v>50</v>
      </c>
      <c r="R72" s="282" t="s">
        <v>50</v>
      </c>
      <c r="S72" s="281" t="s">
        <v>50</v>
      </c>
      <c r="T72" s="282" t="s">
        <v>50</v>
      </c>
      <c r="U72" s="281" t="s">
        <v>50</v>
      </c>
      <c r="V72" s="283" t="s">
        <v>50</v>
      </c>
      <c r="W72" s="281">
        <v>0</v>
      </c>
      <c r="X72" s="282">
        <v>0</v>
      </c>
      <c r="Y72" s="281">
        <v>0</v>
      </c>
      <c r="Z72" s="281">
        <v>0</v>
      </c>
      <c r="AA72" s="281">
        <v>0</v>
      </c>
      <c r="AB72" s="281">
        <v>0</v>
      </c>
      <c r="AC72" s="280">
        <v>0</v>
      </c>
      <c r="AD72" s="47">
        <v>0</v>
      </c>
      <c r="AE72" s="46">
        <v>3</v>
      </c>
      <c r="AF72" s="46">
        <v>1</v>
      </c>
      <c r="AG72" s="46">
        <v>0</v>
      </c>
      <c r="AH72" s="279">
        <v>3</v>
      </c>
      <c r="AI72" s="278">
        <v>4</v>
      </c>
      <c r="AJ72" s="277" t="s">
        <v>50</v>
      </c>
      <c r="AK72" s="276" t="s">
        <v>50</v>
      </c>
      <c r="AL72" s="176" t="s">
        <v>50</v>
      </c>
      <c r="AM72" s="109" t="s">
        <v>50</v>
      </c>
      <c r="AN72" s="108" t="s">
        <v>50</v>
      </c>
      <c r="AO72" s="109" t="s">
        <v>50</v>
      </c>
      <c r="AP72" s="108" t="s">
        <v>50</v>
      </c>
      <c r="AQ72" s="180" t="s">
        <v>50</v>
      </c>
      <c r="AR72" s="64" t="s">
        <v>8</v>
      </c>
      <c r="AS72" s="24"/>
      <c r="AU72" s="402" t="str">
        <f t="shared" si="7"/>
        <v>-</v>
      </c>
    </row>
    <row r="73" spans="1:47" ht="15.6" customHeight="1" x14ac:dyDescent="0.2">
      <c r="A73" s="61">
        <v>15.55</v>
      </c>
      <c r="B73" s="31" t="s">
        <v>4</v>
      </c>
      <c r="C73" s="48" t="s">
        <v>50</v>
      </c>
      <c r="D73" s="50" t="s">
        <v>50</v>
      </c>
      <c r="E73" s="50" t="s">
        <v>50</v>
      </c>
      <c r="F73" s="275" t="s">
        <v>50</v>
      </c>
      <c r="G73" s="50" t="s">
        <v>50</v>
      </c>
      <c r="H73" s="268" t="s">
        <v>50</v>
      </c>
      <c r="I73" s="48" t="s">
        <v>50</v>
      </c>
      <c r="J73" s="50" t="s">
        <v>50</v>
      </c>
      <c r="K73" s="50" t="s">
        <v>50</v>
      </c>
      <c r="L73" s="50" t="s">
        <v>50</v>
      </c>
      <c r="M73" s="273" t="s">
        <v>50</v>
      </c>
      <c r="N73" s="272" t="s">
        <v>50</v>
      </c>
      <c r="O73" s="272" t="s">
        <v>50</v>
      </c>
      <c r="P73" s="272" t="s">
        <v>50</v>
      </c>
      <c r="Q73" s="272" t="s">
        <v>50</v>
      </c>
      <c r="R73" s="273" t="s">
        <v>50</v>
      </c>
      <c r="S73" s="272" t="s">
        <v>50</v>
      </c>
      <c r="T73" s="273" t="s">
        <v>50</v>
      </c>
      <c r="U73" s="272" t="s">
        <v>50</v>
      </c>
      <c r="V73" s="274">
        <v>1</v>
      </c>
      <c r="W73" s="272">
        <v>0</v>
      </c>
      <c r="X73" s="273">
        <v>2</v>
      </c>
      <c r="Y73" s="272">
        <v>0</v>
      </c>
      <c r="Z73" s="272">
        <v>0</v>
      </c>
      <c r="AA73" s="272">
        <v>2</v>
      </c>
      <c r="AB73" s="272">
        <v>0</v>
      </c>
      <c r="AC73" s="271">
        <v>3</v>
      </c>
      <c r="AD73" s="48">
        <v>1</v>
      </c>
      <c r="AE73" s="50">
        <v>1</v>
      </c>
      <c r="AF73" s="50">
        <v>1</v>
      </c>
      <c r="AG73" s="50">
        <v>0</v>
      </c>
      <c r="AH73" s="270">
        <v>0</v>
      </c>
      <c r="AI73" s="269"/>
      <c r="AJ73" s="268" t="s">
        <v>50</v>
      </c>
      <c r="AK73" s="267" t="s">
        <v>50</v>
      </c>
      <c r="AL73" s="237" t="s">
        <v>50</v>
      </c>
      <c r="AM73" s="104" t="s">
        <v>50</v>
      </c>
      <c r="AN73" s="106" t="s">
        <v>50</v>
      </c>
      <c r="AO73" s="104" t="s">
        <v>50</v>
      </c>
      <c r="AP73" s="106" t="s">
        <v>50</v>
      </c>
      <c r="AQ73" s="184"/>
      <c r="AR73" s="65">
        <f>SUM(C73:AQ73)</f>
        <v>11</v>
      </c>
      <c r="AS73" s="25"/>
      <c r="AU73" s="402" t="str">
        <f t="shared" si="7"/>
        <v>-</v>
      </c>
    </row>
    <row r="74" spans="1:47" ht="15.6" customHeight="1" x14ac:dyDescent="0.2">
      <c r="A74" s="400" t="s">
        <v>62</v>
      </c>
      <c r="B74" s="29" t="s">
        <v>5</v>
      </c>
      <c r="C74" s="266" t="s">
        <v>50</v>
      </c>
      <c r="D74" s="262" t="s">
        <v>50</v>
      </c>
      <c r="E74" s="261" t="s">
        <v>50</v>
      </c>
      <c r="F74" s="260" t="s">
        <v>50</v>
      </c>
      <c r="G74" s="261" t="s">
        <v>50</v>
      </c>
      <c r="H74" s="260" t="s">
        <v>50</v>
      </c>
      <c r="I74" s="260" t="s">
        <v>50</v>
      </c>
      <c r="J74" s="262" t="s">
        <v>50</v>
      </c>
      <c r="K74" s="262" t="s">
        <v>50</v>
      </c>
      <c r="L74" s="261" t="s">
        <v>50</v>
      </c>
      <c r="M74" s="263" t="s">
        <v>50</v>
      </c>
      <c r="N74" s="265" t="s">
        <v>50</v>
      </c>
      <c r="O74" s="265" t="s">
        <v>50</v>
      </c>
      <c r="P74" s="265" t="s">
        <v>50</v>
      </c>
      <c r="Q74" s="264" t="s">
        <v>50</v>
      </c>
      <c r="R74" s="263" t="s">
        <v>50</v>
      </c>
      <c r="S74" s="264" t="s">
        <v>50</v>
      </c>
      <c r="T74" s="263" t="s">
        <v>50</v>
      </c>
      <c r="U74" s="264" t="s">
        <v>50</v>
      </c>
      <c r="V74" s="263">
        <f>V73</f>
        <v>1</v>
      </c>
      <c r="W74" s="263">
        <f t="shared" ref="W74:AI74" si="8">V74-W72+W73</f>
        <v>1</v>
      </c>
      <c r="X74" s="263">
        <f t="shared" si="8"/>
        <v>3</v>
      </c>
      <c r="Y74" s="265">
        <f t="shared" si="8"/>
        <v>3</v>
      </c>
      <c r="Z74" s="265">
        <f t="shared" si="8"/>
        <v>3</v>
      </c>
      <c r="AA74" s="265">
        <f t="shared" si="8"/>
        <v>5</v>
      </c>
      <c r="AB74" s="264">
        <f t="shared" si="8"/>
        <v>5</v>
      </c>
      <c r="AC74" s="263">
        <f t="shared" si="8"/>
        <v>8</v>
      </c>
      <c r="AD74" s="260">
        <f t="shared" si="8"/>
        <v>9</v>
      </c>
      <c r="AE74" s="262">
        <f t="shared" si="8"/>
        <v>7</v>
      </c>
      <c r="AF74" s="262">
        <f t="shared" si="8"/>
        <v>7</v>
      </c>
      <c r="AG74" s="261">
        <f t="shared" si="8"/>
        <v>7</v>
      </c>
      <c r="AH74" s="136">
        <f t="shared" si="8"/>
        <v>4</v>
      </c>
      <c r="AI74" s="142">
        <f t="shared" si="8"/>
        <v>0</v>
      </c>
      <c r="AJ74" s="260" t="s">
        <v>50</v>
      </c>
      <c r="AK74" s="138" t="s">
        <v>50</v>
      </c>
      <c r="AL74" s="259" t="s">
        <v>50</v>
      </c>
      <c r="AM74" s="132" t="s">
        <v>50</v>
      </c>
      <c r="AN74" s="133" t="s">
        <v>50</v>
      </c>
      <c r="AO74" s="132" t="s">
        <v>50</v>
      </c>
      <c r="AP74" s="121" t="s">
        <v>50</v>
      </c>
      <c r="AQ74" s="121" t="s">
        <v>50</v>
      </c>
      <c r="AR74" s="66"/>
      <c r="AS74" s="26">
        <f>MAX(C74:AQ74)</f>
        <v>9</v>
      </c>
      <c r="AU74" s="402">
        <f t="shared" si="7"/>
        <v>1</v>
      </c>
    </row>
    <row r="75" spans="1:47" ht="15.6" customHeight="1" x14ac:dyDescent="0.2">
      <c r="A75" s="401"/>
      <c r="B75" s="29" t="s">
        <v>6</v>
      </c>
      <c r="C75" s="253"/>
      <c r="D75" s="70"/>
      <c r="E75" s="70"/>
      <c r="F75" s="71" t="s">
        <v>50</v>
      </c>
      <c r="G75" s="70"/>
      <c r="H75" s="254" t="s">
        <v>50</v>
      </c>
      <c r="I75" s="253"/>
      <c r="J75" s="70"/>
      <c r="K75" s="70"/>
      <c r="L75" s="252" t="s">
        <v>50</v>
      </c>
      <c r="M75" s="250"/>
      <c r="N75" s="248"/>
      <c r="O75" s="248"/>
      <c r="P75" s="248"/>
      <c r="Q75" s="251" t="s">
        <v>50</v>
      </c>
      <c r="R75" s="250"/>
      <c r="S75" s="248"/>
      <c r="T75" s="258" t="s">
        <v>50</v>
      </c>
      <c r="U75" s="248"/>
      <c r="V75" s="289" t="s">
        <v>50</v>
      </c>
      <c r="W75" s="248"/>
      <c r="X75" s="250"/>
      <c r="Y75" s="248"/>
      <c r="Z75" s="245">
        <v>15.58</v>
      </c>
      <c r="AA75" s="244"/>
      <c r="AB75" s="244"/>
      <c r="AC75" s="243">
        <v>16.03</v>
      </c>
      <c r="AD75" s="242"/>
      <c r="AE75" s="241"/>
      <c r="AF75" s="240">
        <v>16.079999999999998</v>
      </c>
      <c r="AG75" s="241"/>
      <c r="AH75" s="286"/>
      <c r="AI75" s="288">
        <v>16.12</v>
      </c>
      <c r="AJ75" s="313"/>
      <c r="AK75" s="238"/>
      <c r="AL75" s="287" t="s">
        <v>50</v>
      </c>
      <c r="AM75" s="113"/>
      <c r="AN75" s="112"/>
      <c r="AO75" s="113"/>
      <c r="AP75" s="112"/>
      <c r="AQ75" s="256" t="s">
        <v>50</v>
      </c>
      <c r="AR75" s="67">
        <v>0.17</v>
      </c>
      <c r="AS75" s="25"/>
      <c r="AU75" s="402" t="str">
        <f t="shared" si="7"/>
        <v>-</v>
      </c>
    </row>
    <row r="76" spans="1:47" ht="15.6" customHeight="1" x14ac:dyDescent="0.2">
      <c r="A76" s="401"/>
      <c r="B76" s="29" t="s">
        <v>7</v>
      </c>
      <c r="C76" s="255" t="s">
        <v>50</v>
      </c>
      <c r="D76" s="70"/>
      <c r="E76" s="70"/>
      <c r="F76" s="71" t="s">
        <v>50</v>
      </c>
      <c r="G76" s="70"/>
      <c r="H76" s="254" t="s">
        <v>50</v>
      </c>
      <c r="I76" s="253"/>
      <c r="J76" s="70"/>
      <c r="K76" s="70"/>
      <c r="L76" s="252" t="s">
        <v>50</v>
      </c>
      <c r="M76" s="250"/>
      <c r="N76" s="248"/>
      <c r="O76" s="248"/>
      <c r="P76" s="248"/>
      <c r="Q76" s="251" t="s">
        <v>50</v>
      </c>
      <c r="R76" s="250"/>
      <c r="S76" s="248"/>
      <c r="T76" s="258" t="s">
        <v>50</v>
      </c>
      <c r="U76" s="248"/>
      <c r="V76" s="247">
        <v>15.55</v>
      </c>
      <c r="W76" s="248"/>
      <c r="X76" s="250"/>
      <c r="Y76" s="248"/>
      <c r="Z76" s="245">
        <v>15.58</v>
      </c>
      <c r="AA76" s="244"/>
      <c r="AB76" s="244"/>
      <c r="AC76" s="243">
        <v>16.03</v>
      </c>
      <c r="AD76" s="242"/>
      <c r="AE76" s="241"/>
      <c r="AF76" s="240">
        <v>16.079999999999998</v>
      </c>
      <c r="AG76" s="241"/>
      <c r="AH76" s="286"/>
      <c r="AI76" s="285"/>
      <c r="AJ76" s="313"/>
      <c r="AK76" s="238"/>
      <c r="AL76" s="237" t="s">
        <v>50</v>
      </c>
      <c r="AM76" s="113"/>
      <c r="AN76" s="112"/>
      <c r="AO76" s="113"/>
      <c r="AP76" s="112"/>
      <c r="AQ76" s="236"/>
      <c r="AR76" s="66"/>
      <c r="AS76" s="27"/>
      <c r="AU76" s="402" t="str">
        <f t="shared" si="7"/>
        <v>-</v>
      </c>
    </row>
    <row r="77" spans="1:47" ht="15.6" customHeight="1" thickBot="1" x14ac:dyDescent="0.25">
      <c r="A77" s="62">
        <v>224</v>
      </c>
      <c r="B77" s="35" t="s">
        <v>9</v>
      </c>
      <c r="C77" s="235"/>
      <c r="D77" s="234"/>
      <c r="E77" s="234"/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3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3"/>
      <c r="AR77" s="68"/>
      <c r="AS77" s="28"/>
      <c r="AU77" s="402" t="str">
        <f t="shared" si="7"/>
        <v>-</v>
      </c>
    </row>
    <row r="78" spans="1:47" ht="15.6" customHeight="1" x14ac:dyDescent="0.2">
      <c r="A78" s="60"/>
      <c r="B78" s="30" t="s">
        <v>3</v>
      </c>
      <c r="C78" s="232"/>
      <c r="D78" s="46" t="s">
        <v>50</v>
      </c>
      <c r="E78" s="46" t="s">
        <v>50</v>
      </c>
      <c r="F78" s="284" t="s">
        <v>50</v>
      </c>
      <c r="G78" s="46" t="s">
        <v>50</v>
      </c>
      <c r="H78" s="277" t="s">
        <v>50</v>
      </c>
      <c r="I78" s="47" t="s">
        <v>50</v>
      </c>
      <c r="J78" s="46" t="s">
        <v>50</v>
      </c>
      <c r="K78" s="46" t="s">
        <v>50</v>
      </c>
      <c r="L78" s="46" t="s">
        <v>50</v>
      </c>
      <c r="M78" s="282" t="s">
        <v>50</v>
      </c>
      <c r="N78" s="281" t="s">
        <v>50</v>
      </c>
      <c r="O78" s="281" t="s">
        <v>50</v>
      </c>
      <c r="P78" s="281" t="s">
        <v>50</v>
      </c>
      <c r="Q78" s="281" t="s">
        <v>50</v>
      </c>
      <c r="R78" s="282" t="s">
        <v>50</v>
      </c>
      <c r="S78" s="281" t="s">
        <v>50</v>
      </c>
      <c r="T78" s="282" t="s">
        <v>50</v>
      </c>
      <c r="U78" s="281" t="s">
        <v>50</v>
      </c>
      <c r="V78" s="283" t="s">
        <v>50</v>
      </c>
      <c r="W78" s="281">
        <v>0</v>
      </c>
      <c r="X78" s="282">
        <v>0</v>
      </c>
      <c r="Y78" s="281">
        <v>0</v>
      </c>
      <c r="Z78" s="281">
        <v>0</v>
      </c>
      <c r="AA78" s="281">
        <v>0</v>
      </c>
      <c r="AB78" s="281">
        <v>0</v>
      </c>
      <c r="AC78" s="280">
        <v>0</v>
      </c>
      <c r="AD78" s="47">
        <v>2</v>
      </c>
      <c r="AE78" s="46">
        <v>0</v>
      </c>
      <c r="AF78" s="46">
        <v>1</v>
      </c>
      <c r="AG78" s="46">
        <v>2</v>
      </c>
      <c r="AH78" s="279" t="s">
        <v>50</v>
      </c>
      <c r="AI78" s="278" t="s">
        <v>50</v>
      </c>
      <c r="AJ78" s="277">
        <v>2</v>
      </c>
      <c r="AK78" s="276">
        <v>2</v>
      </c>
      <c r="AL78" s="176">
        <v>2</v>
      </c>
      <c r="AM78" s="109" t="s">
        <v>50</v>
      </c>
      <c r="AN78" s="108" t="s">
        <v>50</v>
      </c>
      <c r="AO78" s="109" t="s">
        <v>50</v>
      </c>
      <c r="AP78" s="108" t="s">
        <v>50</v>
      </c>
      <c r="AQ78" s="180" t="s">
        <v>50</v>
      </c>
      <c r="AR78" s="64" t="s">
        <v>8</v>
      </c>
      <c r="AS78" s="24"/>
      <c r="AU78" s="402" t="str">
        <f t="shared" si="7"/>
        <v>-</v>
      </c>
    </row>
    <row r="79" spans="1:47" ht="15.6" customHeight="1" x14ac:dyDescent="0.2">
      <c r="A79" s="61">
        <v>17.04</v>
      </c>
      <c r="B79" s="31" t="s">
        <v>4</v>
      </c>
      <c r="C79" s="48" t="s">
        <v>50</v>
      </c>
      <c r="D79" s="50" t="s">
        <v>50</v>
      </c>
      <c r="E79" s="50" t="s">
        <v>50</v>
      </c>
      <c r="F79" s="275" t="s">
        <v>50</v>
      </c>
      <c r="G79" s="50" t="s">
        <v>50</v>
      </c>
      <c r="H79" s="268" t="s">
        <v>50</v>
      </c>
      <c r="I79" s="48" t="s">
        <v>50</v>
      </c>
      <c r="J79" s="50" t="s">
        <v>50</v>
      </c>
      <c r="K79" s="50" t="s">
        <v>50</v>
      </c>
      <c r="L79" s="50" t="s">
        <v>50</v>
      </c>
      <c r="M79" s="273" t="s">
        <v>50</v>
      </c>
      <c r="N79" s="272" t="s">
        <v>50</v>
      </c>
      <c r="O79" s="272" t="s">
        <v>50</v>
      </c>
      <c r="P79" s="272" t="s">
        <v>50</v>
      </c>
      <c r="Q79" s="272" t="s">
        <v>50</v>
      </c>
      <c r="R79" s="273" t="s">
        <v>50</v>
      </c>
      <c r="S79" s="272" t="s">
        <v>50</v>
      </c>
      <c r="T79" s="273" t="s">
        <v>50</v>
      </c>
      <c r="U79" s="272" t="s">
        <v>50</v>
      </c>
      <c r="V79" s="274">
        <v>0</v>
      </c>
      <c r="W79" s="272">
        <v>1</v>
      </c>
      <c r="X79" s="273">
        <v>0</v>
      </c>
      <c r="Y79" s="272">
        <v>0</v>
      </c>
      <c r="Z79" s="272">
        <v>0</v>
      </c>
      <c r="AA79" s="272">
        <v>2</v>
      </c>
      <c r="AB79" s="272">
        <v>0</v>
      </c>
      <c r="AC79" s="271">
        <v>3</v>
      </c>
      <c r="AD79" s="48">
        <v>2</v>
      </c>
      <c r="AE79" s="50">
        <v>3</v>
      </c>
      <c r="AF79" s="50">
        <v>0</v>
      </c>
      <c r="AG79" s="50">
        <v>0</v>
      </c>
      <c r="AH79" s="270" t="s">
        <v>50</v>
      </c>
      <c r="AI79" s="269"/>
      <c r="AJ79" s="268">
        <v>0</v>
      </c>
      <c r="AK79" s="267">
        <v>0</v>
      </c>
      <c r="AL79" s="237" t="s">
        <v>50</v>
      </c>
      <c r="AM79" s="104" t="s">
        <v>50</v>
      </c>
      <c r="AN79" s="106" t="s">
        <v>50</v>
      </c>
      <c r="AO79" s="104" t="s">
        <v>50</v>
      </c>
      <c r="AP79" s="106" t="s">
        <v>50</v>
      </c>
      <c r="AQ79" s="184"/>
      <c r="AR79" s="65">
        <f>SUM(C79:AQ79)</f>
        <v>11</v>
      </c>
      <c r="AS79" s="25"/>
      <c r="AU79" s="402" t="str">
        <f t="shared" si="7"/>
        <v>-</v>
      </c>
    </row>
    <row r="80" spans="1:47" ht="15.6" customHeight="1" x14ac:dyDescent="0.2">
      <c r="A80" s="400" t="s">
        <v>64</v>
      </c>
      <c r="B80" s="29" t="s">
        <v>5</v>
      </c>
      <c r="C80" s="266" t="s">
        <v>50</v>
      </c>
      <c r="D80" s="262" t="s">
        <v>50</v>
      </c>
      <c r="E80" s="261" t="s">
        <v>50</v>
      </c>
      <c r="F80" s="260" t="s">
        <v>50</v>
      </c>
      <c r="G80" s="261" t="s">
        <v>50</v>
      </c>
      <c r="H80" s="260" t="s">
        <v>50</v>
      </c>
      <c r="I80" s="260" t="s">
        <v>50</v>
      </c>
      <c r="J80" s="262" t="s">
        <v>50</v>
      </c>
      <c r="K80" s="262" t="s">
        <v>50</v>
      </c>
      <c r="L80" s="261" t="s">
        <v>50</v>
      </c>
      <c r="M80" s="263" t="s">
        <v>50</v>
      </c>
      <c r="N80" s="265" t="s">
        <v>50</v>
      </c>
      <c r="O80" s="265" t="s">
        <v>50</v>
      </c>
      <c r="P80" s="265" t="s">
        <v>50</v>
      </c>
      <c r="Q80" s="264" t="s">
        <v>50</v>
      </c>
      <c r="R80" s="263" t="s">
        <v>50</v>
      </c>
      <c r="S80" s="264" t="s">
        <v>50</v>
      </c>
      <c r="T80" s="263" t="s">
        <v>50</v>
      </c>
      <c r="U80" s="264" t="s">
        <v>50</v>
      </c>
      <c r="V80" s="263">
        <f>V79</f>
        <v>0</v>
      </c>
      <c r="W80" s="263">
        <f t="shared" ref="W80:AG80" si="9">V80-W78+W79</f>
        <v>1</v>
      </c>
      <c r="X80" s="263">
        <f t="shared" si="9"/>
        <v>1</v>
      </c>
      <c r="Y80" s="265">
        <f t="shared" si="9"/>
        <v>1</v>
      </c>
      <c r="Z80" s="265">
        <f t="shared" si="9"/>
        <v>1</v>
      </c>
      <c r="AA80" s="265">
        <f t="shared" si="9"/>
        <v>3</v>
      </c>
      <c r="AB80" s="264">
        <f t="shared" si="9"/>
        <v>3</v>
      </c>
      <c r="AC80" s="263">
        <f t="shared" si="9"/>
        <v>6</v>
      </c>
      <c r="AD80" s="260">
        <f t="shared" si="9"/>
        <v>6</v>
      </c>
      <c r="AE80" s="262">
        <f t="shared" si="9"/>
        <v>9</v>
      </c>
      <c r="AF80" s="262">
        <f t="shared" si="9"/>
        <v>8</v>
      </c>
      <c r="AG80" s="261">
        <f t="shared" si="9"/>
        <v>6</v>
      </c>
      <c r="AH80" s="136" t="s">
        <v>50</v>
      </c>
      <c r="AI80" s="142" t="s">
        <v>50</v>
      </c>
      <c r="AJ80" s="260">
        <f>AG80-AJ78+AJ79</f>
        <v>4</v>
      </c>
      <c r="AK80" s="138">
        <f>AJ80-AK78+AK79</f>
        <v>2</v>
      </c>
      <c r="AL80" s="259">
        <f>AK80-AL78</f>
        <v>0</v>
      </c>
      <c r="AM80" s="132" t="s">
        <v>50</v>
      </c>
      <c r="AN80" s="133" t="s">
        <v>50</v>
      </c>
      <c r="AO80" s="132" t="s">
        <v>50</v>
      </c>
      <c r="AP80" s="121" t="s">
        <v>50</v>
      </c>
      <c r="AQ80" s="121" t="s">
        <v>50</v>
      </c>
      <c r="AR80" s="66"/>
      <c r="AS80" s="26">
        <f>MAX(C80:AQ80)</f>
        <v>9</v>
      </c>
      <c r="AU80" s="402">
        <f t="shared" si="7"/>
        <v>4</v>
      </c>
    </row>
    <row r="81" spans="1:47" ht="15.6" customHeight="1" x14ac:dyDescent="0.2">
      <c r="A81" s="401"/>
      <c r="B81" s="29" t="s">
        <v>6</v>
      </c>
      <c r="C81" s="253"/>
      <c r="D81" s="70"/>
      <c r="E81" s="70"/>
      <c r="F81" s="71" t="s">
        <v>50</v>
      </c>
      <c r="G81" s="70"/>
      <c r="H81" s="254" t="s">
        <v>50</v>
      </c>
      <c r="I81" s="253"/>
      <c r="J81" s="70"/>
      <c r="K81" s="70"/>
      <c r="L81" s="252" t="s">
        <v>50</v>
      </c>
      <c r="M81" s="250"/>
      <c r="N81" s="248"/>
      <c r="O81" s="248"/>
      <c r="P81" s="248"/>
      <c r="Q81" s="251" t="s">
        <v>50</v>
      </c>
      <c r="R81" s="250"/>
      <c r="S81" s="248"/>
      <c r="T81" s="258" t="s">
        <v>50</v>
      </c>
      <c r="U81" s="248"/>
      <c r="V81" s="289" t="s">
        <v>50</v>
      </c>
      <c r="W81" s="248"/>
      <c r="X81" s="250"/>
      <c r="Y81" s="248"/>
      <c r="Z81" s="245">
        <v>17.079999999999998</v>
      </c>
      <c r="AA81" s="244"/>
      <c r="AB81" s="244"/>
      <c r="AC81" s="243">
        <v>17.12</v>
      </c>
      <c r="AD81" s="242"/>
      <c r="AE81" s="241"/>
      <c r="AF81" s="240">
        <v>17.170000000000002</v>
      </c>
      <c r="AG81" s="70"/>
      <c r="AH81" s="94"/>
      <c r="AI81" s="73" t="s">
        <v>50</v>
      </c>
      <c r="AJ81" s="239"/>
      <c r="AK81" s="238"/>
      <c r="AL81" s="257">
        <v>17.239999999999998</v>
      </c>
      <c r="AM81" s="113"/>
      <c r="AN81" s="112"/>
      <c r="AO81" s="113"/>
      <c r="AP81" s="112"/>
      <c r="AQ81" s="256" t="s">
        <v>50</v>
      </c>
      <c r="AR81" s="67">
        <v>0.19</v>
      </c>
      <c r="AS81" s="25"/>
      <c r="AU81" s="402" t="str">
        <f t="shared" si="7"/>
        <v>-</v>
      </c>
    </row>
    <row r="82" spans="1:47" ht="15.6" customHeight="1" x14ac:dyDescent="0.2">
      <c r="A82" s="401"/>
      <c r="B82" s="29" t="s">
        <v>7</v>
      </c>
      <c r="C82" s="255" t="s">
        <v>50</v>
      </c>
      <c r="D82" s="70"/>
      <c r="E82" s="70"/>
      <c r="F82" s="71" t="s">
        <v>50</v>
      </c>
      <c r="G82" s="70"/>
      <c r="H82" s="254" t="s">
        <v>50</v>
      </c>
      <c r="I82" s="253"/>
      <c r="J82" s="70"/>
      <c r="K82" s="70"/>
      <c r="L82" s="252" t="s">
        <v>50</v>
      </c>
      <c r="M82" s="250"/>
      <c r="N82" s="248"/>
      <c r="O82" s="248"/>
      <c r="P82" s="248"/>
      <c r="Q82" s="251" t="s">
        <v>50</v>
      </c>
      <c r="R82" s="250"/>
      <c r="S82" s="248"/>
      <c r="T82" s="258" t="s">
        <v>50</v>
      </c>
      <c r="U82" s="248"/>
      <c r="V82" s="247">
        <v>17.05</v>
      </c>
      <c r="W82" s="248"/>
      <c r="X82" s="250"/>
      <c r="Y82" s="248"/>
      <c r="Z82" s="245">
        <v>17.079999999999998</v>
      </c>
      <c r="AA82" s="244"/>
      <c r="AB82" s="244"/>
      <c r="AC82" s="243">
        <v>17.12</v>
      </c>
      <c r="AD82" s="242"/>
      <c r="AE82" s="241"/>
      <c r="AF82" s="240">
        <v>17.170000000000002</v>
      </c>
      <c r="AG82" s="70"/>
      <c r="AH82" s="94"/>
      <c r="AI82" s="95"/>
      <c r="AJ82" s="239"/>
      <c r="AK82" s="238"/>
      <c r="AL82" s="237" t="s">
        <v>50</v>
      </c>
      <c r="AM82" s="113"/>
      <c r="AN82" s="112"/>
      <c r="AO82" s="113"/>
      <c r="AP82" s="112"/>
      <c r="AQ82" s="236"/>
      <c r="AR82" s="66"/>
      <c r="AS82" s="27"/>
      <c r="AU82" s="402" t="str">
        <f t="shared" si="7"/>
        <v>-</v>
      </c>
    </row>
    <row r="83" spans="1:47" ht="15.6" customHeight="1" thickBot="1" x14ac:dyDescent="0.25">
      <c r="A83" s="62">
        <v>224</v>
      </c>
      <c r="B83" s="35" t="s">
        <v>9</v>
      </c>
      <c r="C83" s="235"/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3"/>
      <c r="W83" s="234"/>
      <c r="X83" s="234"/>
      <c r="Y83" s="234"/>
      <c r="Z83" s="234"/>
      <c r="AA83" s="234"/>
      <c r="AB83" s="234"/>
      <c r="AC83" s="234"/>
      <c r="AD83" s="234"/>
      <c r="AE83" s="234"/>
      <c r="AF83" s="234"/>
      <c r="AG83" s="234"/>
      <c r="AH83" s="234"/>
      <c r="AI83" s="234"/>
      <c r="AJ83" s="234"/>
      <c r="AK83" s="234"/>
      <c r="AL83" s="234"/>
      <c r="AM83" s="234"/>
      <c r="AN83" s="234"/>
      <c r="AO83" s="234"/>
      <c r="AP83" s="234"/>
      <c r="AQ83" s="233"/>
      <c r="AR83" s="68"/>
      <c r="AS83" s="28"/>
      <c r="AU83" s="402" t="str">
        <f t="shared" si="7"/>
        <v>-</v>
      </c>
    </row>
    <row r="84" spans="1:47" ht="15.6" customHeight="1" x14ac:dyDescent="0.2">
      <c r="A84" s="60"/>
      <c r="B84" s="30" t="s">
        <v>3</v>
      </c>
      <c r="C84" s="232"/>
      <c r="D84" s="46" t="s">
        <v>50</v>
      </c>
      <c r="E84" s="46" t="s">
        <v>50</v>
      </c>
      <c r="F84" s="284" t="s">
        <v>50</v>
      </c>
      <c r="G84" s="46" t="s">
        <v>50</v>
      </c>
      <c r="H84" s="277" t="s">
        <v>50</v>
      </c>
      <c r="I84" s="47" t="s">
        <v>50</v>
      </c>
      <c r="J84" s="46" t="s">
        <v>50</v>
      </c>
      <c r="K84" s="46" t="s">
        <v>50</v>
      </c>
      <c r="L84" s="46" t="s">
        <v>50</v>
      </c>
      <c r="M84" s="282" t="s">
        <v>50</v>
      </c>
      <c r="N84" s="281" t="s">
        <v>50</v>
      </c>
      <c r="O84" s="281" t="s">
        <v>50</v>
      </c>
      <c r="P84" s="281" t="s">
        <v>50</v>
      </c>
      <c r="Q84" s="281" t="s">
        <v>50</v>
      </c>
      <c r="R84" s="282" t="s">
        <v>50</v>
      </c>
      <c r="S84" s="281" t="s">
        <v>50</v>
      </c>
      <c r="T84" s="282" t="s">
        <v>50</v>
      </c>
      <c r="U84" s="281">
        <v>0</v>
      </c>
      <c r="V84" s="283">
        <v>0</v>
      </c>
      <c r="W84" s="281">
        <v>0</v>
      </c>
      <c r="X84" s="282">
        <v>2</v>
      </c>
      <c r="Y84" s="281">
        <v>0</v>
      </c>
      <c r="Z84" s="281">
        <v>0</v>
      </c>
      <c r="AA84" s="281">
        <v>0</v>
      </c>
      <c r="AB84" s="281">
        <v>0</v>
      </c>
      <c r="AC84" s="280">
        <v>0</v>
      </c>
      <c r="AD84" s="47">
        <v>0</v>
      </c>
      <c r="AE84" s="46">
        <v>0</v>
      </c>
      <c r="AF84" s="46">
        <v>1</v>
      </c>
      <c r="AG84" s="46">
        <v>0</v>
      </c>
      <c r="AH84" s="279" t="s">
        <v>50</v>
      </c>
      <c r="AI84" s="278" t="s">
        <v>50</v>
      </c>
      <c r="AJ84" s="277">
        <v>3</v>
      </c>
      <c r="AK84" s="276">
        <v>3</v>
      </c>
      <c r="AL84" s="176">
        <v>0</v>
      </c>
      <c r="AM84" s="109" t="s">
        <v>50</v>
      </c>
      <c r="AN84" s="108" t="s">
        <v>50</v>
      </c>
      <c r="AO84" s="109" t="s">
        <v>50</v>
      </c>
      <c r="AP84" s="108" t="s">
        <v>50</v>
      </c>
      <c r="AQ84" s="180" t="s">
        <v>50</v>
      </c>
      <c r="AR84" s="64" t="s">
        <v>8</v>
      </c>
      <c r="AS84" s="24"/>
      <c r="AU84" s="402" t="str">
        <f t="shared" si="7"/>
        <v>-</v>
      </c>
    </row>
    <row r="85" spans="1:47" ht="15.6" customHeight="1" x14ac:dyDescent="0.2">
      <c r="A85" s="61">
        <v>17.5</v>
      </c>
      <c r="B85" s="31" t="s">
        <v>4</v>
      </c>
      <c r="C85" s="48" t="s">
        <v>50</v>
      </c>
      <c r="D85" s="50" t="s">
        <v>50</v>
      </c>
      <c r="E85" s="50" t="s">
        <v>50</v>
      </c>
      <c r="F85" s="275" t="s">
        <v>50</v>
      </c>
      <c r="G85" s="50" t="s">
        <v>50</v>
      </c>
      <c r="H85" s="268" t="s">
        <v>50</v>
      </c>
      <c r="I85" s="48" t="s">
        <v>50</v>
      </c>
      <c r="J85" s="50" t="s">
        <v>50</v>
      </c>
      <c r="K85" s="50" t="s">
        <v>50</v>
      </c>
      <c r="L85" s="50" t="s">
        <v>50</v>
      </c>
      <c r="M85" s="273" t="s">
        <v>50</v>
      </c>
      <c r="N85" s="272" t="s">
        <v>50</v>
      </c>
      <c r="O85" s="272" t="s">
        <v>50</v>
      </c>
      <c r="P85" s="272" t="s">
        <v>50</v>
      </c>
      <c r="Q85" s="272" t="s">
        <v>50</v>
      </c>
      <c r="R85" s="273" t="s">
        <v>50</v>
      </c>
      <c r="S85" s="272" t="s">
        <v>50</v>
      </c>
      <c r="T85" s="273">
        <v>2</v>
      </c>
      <c r="U85" s="272">
        <v>0</v>
      </c>
      <c r="V85" s="274">
        <v>0</v>
      </c>
      <c r="W85" s="272">
        <v>1</v>
      </c>
      <c r="X85" s="273">
        <v>0</v>
      </c>
      <c r="Y85" s="272">
        <v>0</v>
      </c>
      <c r="Z85" s="272">
        <v>0</v>
      </c>
      <c r="AA85" s="272">
        <v>0</v>
      </c>
      <c r="AB85" s="272">
        <v>1</v>
      </c>
      <c r="AC85" s="271">
        <v>1</v>
      </c>
      <c r="AD85" s="48">
        <v>0</v>
      </c>
      <c r="AE85" s="50">
        <v>3</v>
      </c>
      <c r="AF85" s="50">
        <v>1</v>
      </c>
      <c r="AG85" s="50">
        <v>0</v>
      </c>
      <c r="AH85" s="270" t="s">
        <v>50</v>
      </c>
      <c r="AI85" s="269"/>
      <c r="AJ85" s="268">
        <v>0</v>
      </c>
      <c r="AK85" s="267">
        <v>0</v>
      </c>
      <c r="AL85" s="237" t="s">
        <v>50</v>
      </c>
      <c r="AM85" s="104" t="s">
        <v>50</v>
      </c>
      <c r="AN85" s="106" t="s">
        <v>50</v>
      </c>
      <c r="AO85" s="104" t="s">
        <v>50</v>
      </c>
      <c r="AP85" s="106" t="s">
        <v>50</v>
      </c>
      <c r="AQ85" s="184"/>
      <c r="AR85" s="65">
        <f>SUM(C85:AQ85)</f>
        <v>9</v>
      </c>
      <c r="AS85" s="25"/>
      <c r="AU85" s="402" t="str">
        <f t="shared" si="7"/>
        <v>-</v>
      </c>
    </row>
    <row r="86" spans="1:47" ht="15.6" customHeight="1" x14ac:dyDescent="0.2">
      <c r="A86" s="400" t="s">
        <v>60</v>
      </c>
      <c r="B86" s="29" t="s">
        <v>5</v>
      </c>
      <c r="C86" s="266" t="s">
        <v>50</v>
      </c>
      <c r="D86" s="262" t="s">
        <v>50</v>
      </c>
      <c r="E86" s="261" t="s">
        <v>50</v>
      </c>
      <c r="F86" s="260" t="s">
        <v>50</v>
      </c>
      <c r="G86" s="261" t="s">
        <v>50</v>
      </c>
      <c r="H86" s="260" t="s">
        <v>50</v>
      </c>
      <c r="I86" s="260" t="s">
        <v>50</v>
      </c>
      <c r="J86" s="262" t="s">
        <v>50</v>
      </c>
      <c r="K86" s="262" t="s">
        <v>50</v>
      </c>
      <c r="L86" s="261" t="s">
        <v>50</v>
      </c>
      <c r="M86" s="263" t="s">
        <v>50</v>
      </c>
      <c r="N86" s="265" t="s">
        <v>50</v>
      </c>
      <c r="O86" s="265" t="s">
        <v>50</v>
      </c>
      <c r="P86" s="265" t="s">
        <v>50</v>
      </c>
      <c r="Q86" s="264" t="s">
        <v>50</v>
      </c>
      <c r="R86" s="263" t="s">
        <v>50</v>
      </c>
      <c r="S86" s="264" t="s">
        <v>50</v>
      </c>
      <c r="T86" s="263">
        <f>T85</f>
        <v>2</v>
      </c>
      <c r="U86" s="264">
        <f t="shared" ref="U86:AG86" si="10">T86-U84+U85</f>
        <v>2</v>
      </c>
      <c r="V86" s="263">
        <f t="shared" si="10"/>
        <v>2</v>
      </c>
      <c r="W86" s="263">
        <f t="shared" si="10"/>
        <v>3</v>
      </c>
      <c r="X86" s="263">
        <f t="shared" si="10"/>
        <v>1</v>
      </c>
      <c r="Y86" s="265">
        <f t="shared" si="10"/>
        <v>1</v>
      </c>
      <c r="Z86" s="265">
        <f t="shared" si="10"/>
        <v>1</v>
      </c>
      <c r="AA86" s="265">
        <f t="shared" si="10"/>
        <v>1</v>
      </c>
      <c r="AB86" s="264">
        <f t="shared" si="10"/>
        <v>2</v>
      </c>
      <c r="AC86" s="263">
        <f t="shared" si="10"/>
        <v>3</v>
      </c>
      <c r="AD86" s="260">
        <f t="shared" si="10"/>
        <v>3</v>
      </c>
      <c r="AE86" s="262">
        <f t="shared" si="10"/>
        <v>6</v>
      </c>
      <c r="AF86" s="262">
        <f t="shared" si="10"/>
        <v>6</v>
      </c>
      <c r="AG86" s="261">
        <f t="shared" si="10"/>
        <v>6</v>
      </c>
      <c r="AH86" s="136" t="s">
        <v>50</v>
      </c>
      <c r="AI86" s="142" t="s">
        <v>50</v>
      </c>
      <c r="AJ86" s="260">
        <f>AG86-AJ84+AJ85</f>
        <v>3</v>
      </c>
      <c r="AK86" s="138">
        <f>AJ86-AK84+AK85</f>
        <v>0</v>
      </c>
      <c r="AL86" s="259">
        <f>AK86-AL84</f>
        <v>0</v>
      </c>
      <c r="AM86" s="132" t="s">
        <v>50</v>
      </c>
      <c r="AN86" s="133" t="s">
        <v>50</v>
      </c>
      <c r="AO86" s="132" t="s">
        <v>50</v>
      </c>
      <c r="AP86" s="121" t="s">
        <v>50</v>
      </c>
      <c r="AQ86" s="121" t="s">
        <v>50</v>
      </c>
      <c r="AR86" s="66"/>
      <c r="AS86" s="26">
        <f>MAX(C86:AQ86)</f>
        <v>6</v>
      </c>
      <c r="AU86" s="402">
        <f t="shared" si="7"/>
        <v>5</v>
      </c>
    </row>
    <row r="87" spans="1:47" ht="15.6" customHeight="1" x14ac:dyDescent="0.2">
      <c r="A87" s="401"/>
      <c r="B87" s="29" t="s">
        <v>6</v>
      </c>
      <c r="C87" s="253"/>
      <c r="D87" s="70"/>
      <c r="E87" s="70"/>
      <c r="F87" s="71" t="s">
        <v>50</v>
      </c>
      <c r="G87" s="70"/>
      <c r="H87" s="254" t="s">
        <v>50</v>
      </c>
      <c r="I87" s="253"/>
      <c r="J87" s="70"/>
      <c r="K87" s="70"/>
      <c r="L87" s="252" t="s">
        <v>50</v>
      </c>
      <c r="M87" s="250"/>
      <c r="N87" s="248"/>
      <c r="O87" s="248"/>
      <c r="P87" s="248"/>
      <c r="Q87" s="251" t="s">
        <v>50</v>
      </c>
      <c r="R87" s="250"/>
      <c r="S87" s="248"/>
      <c r="T87" s="258" t="s">
        <v>50</v>
      </c>
      <c r="U87" s="248"/>
      <c r="V87" s="247">
        <v>17.52</v>
      </c>
      <c r="W87" s="244"/>
      <c r="X87" s="246"/>
      <c r="Y87" s="244"/>
      <c r="Z87" s="245">
        <v>17.57</v>
      </c>
      <c r="AA87" s="244"/>
      <c r="AB87" s="244"/>
      <c r="AC87" s="243">
        <v>18</v>
      </c>
      <c r="AD87" s="242"/>
      <c r="AE87" s="241"/>
      <c r="AF87" s="240">
        <v>18.05</v>
      </c>
      <c r="AG87" s="70"/>
      <c r="AH87" s="94"/>
      <c r="AI87" s="73" t="s">
        <v>50</v>
      </c>
      <c r="AJ87" s="239"/>
      <c r="AK87" s="238"/>
      <c r="AL87" s="257">
        <v>18.12</v>
      </c>
      <c r="AM87" s="113"/>
      <c r="AN87" s="112"/>
      <c r="AO87" s="113"/>
      <c r="AP87" s="112"/>
      <c r="AQ87" s="256" t="s">
        <v>50</v>
      </c>
      <c r="AR87" s="67">
        <v>0.22</v>
      </c>
      <c r="AS87" s="25"/>
      <c r="AU87" s="402" t="str">
        <f t="shared" si="7"/>
        <v>-</v>
      </c>
    </row>
    <row r="88" spans="1:47" ht="15.6" customHeight="1" x14ac:dyDescent="0.2">
      <c r="A88" s="401"/>
      <c r="B88" s="29" t="s">
        <v>7</v>
      </c>
      <c r="C88" s="255" t="s">
        <v>50</v>
      </c>
      <c r="D88" s="70"/>
      <c r="E88" s="70"/>
      <c r="F88" s="71" t="s">
        <v>50</v>
      </c>
      <c r="G88" s="70"/>
      <c r="H88" s="254" t="s">
        <v>50</v>
      </c>
      <c r="I88" s="253"/>
      <c r="J88" s="70"/>
      <c r="K88" s="70"/>
      <c r="L88" s="252" t="s">
        <v>50</v>
      </c>
      <c r="M88" s="250"/>
      <c r="N88" s="248"/>
      <c r="O88" s="248"/>
      <c r="P88" s="248"/>
      <c r="Q88" s="251" t="s">
        <v>50</v>
      </c>
      <c r="R88" s="250"/>
      <c r="S88" s="248"/>
      <c r="T88" s="249">
        <v>17.5</v>
      </c>
      <c r="U88" s="248"/>
      <c r="V88" s="247">
        <v>17.52</v>
      </c>
      <c r="W88" s="244"/>
      <c r="X88" s="246"/>
      <c r="Y88" s="244"/>
      <c r="Z88" s="245">
        <v>17.57</v>
      </c>
      <c r="AA88" s="244"/>
      <c r="AB88" s="244"/>
      <c r="AC88" s="243">
        <v>18</v>
      </c>
      <c r="AD88" s="242"/>
      <c r="AE88" s="241"/>
      <c r="AF88" s="240">
        <v>18.05</v>
      </c>
      <c r="AG88" s="70"/>
      <c r="AH88" s="94"/>
      <c r="AI88" s="95"/>
      <c r="AJ88" s="239"/>
      <c r="AK88" s="238"/>
      <c r="AL88" s="237" t="s">
        <v>50</v>
      </c>
      <c r="AM88" s="113"/>
      <c r="AN88" s="112"/>
      <c r="AO88" s="113"/>
      <c r="AP88" s="112"/>
      <c r="AQ88" s="236"/>
      <c r="AR88" s="66"/>
      <c r="AS88" s="27"/>
      <c r="AU88" s="402" t="str">
        <f t="shared" si="7"/>
        <v>-</v>
      </c>
    </row>
    <row r="89" spans="1:47" ht="15.6" customHeight="1" thickBot="1" x14ac:dyDescent="0.25">
      <c r="A89" s="62">
        <v>224</v>
      </c>
      <c r="B89" s="35" t="s">
        <v>9</v>
      </c>
      <c r="C89" s="235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3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4"/>
      <c r="AH89" s="234"/>
      <c r="AI89" s="234"/>
      <c r="AJ89" s="234"/>
      <c r="AK89" s="234"/>
      <c r="AL89" s="234"/>
      <c r="AM89" s="234"/>
      <c r="AN89" s="234"/>
      <c r="AO89" s="234"/>
      <c r="AP89" s="234"/>
      <c r="AQ89" s="233"/>
      <c r="AR89" s="68"/>
      <c r="AS89" s="28"/>
      <c r="AU89" s="402" t="str">
        <f t="shared" si="7"/>
        <v>-</v>
      </c>
    </row>
    <row r="90" spans="1:47" ht="15.6" customHeight="1" x14ac:dyDescent="0.2">
      <c r="A90" s="60"/>
      <c r="B90" s="30" t="s">
        <v>3</v>
      </c>
      <c r="C90" s="232"/>
      <c r="D90" s="46">
        <v>0</v>
      </c>
      <c r="E90" s="46">
        <v>0</v>
      </c>
      <c r="F90" s="284">
        <v>0</v>
      </c>
      <c r="G90" s="46">
        <v>0</v>
      </c>
      <c r="H90" s="277">
        <v>0</v>
      </c>
      <c r="I90" s="47" t="s">
        <v>50</v>
      </c>
      <c r="J90" s="46" t="s">
        <v>50</v>
      </c>
      <c r="K90" s="46" t="s">
        <v>50</v>
      </c>
      <c r="L90" s="46" t="s">
        <v>50</v>
      </c>
      <c r="M90" s="282">
        <v>0</v>
      </c>
      <c r="N90" s="281">
        <v>0</v>
      </c>
      <c r="O90" s="281">
        <v>0</v>
      </c>
      <c r="P90" s="281">
        <v>0</v>
      </c>
      <c r="Q90" s="281">
        <v>0</v>
      </c>
      <c r="R90" s="282" t="s">
        <v>50</v>
      </c>
      <c r="S90" s="281" t="s">
        <v>50</v>
      </c>
      <c r="T90" s="282" t="s">
        <v>50</v>
      </c>
      <c r="U90" s="281" t="s">
        <v>50</v>
      </c>
      <c r="V90" s="283" t="s">
        <v>50</v>
      </c>
      <c r="W90" s="281">
        <v>0</v>
      </c>
      <c r="X90" s="282" t="s">
        <v>50</v>
      </c>
      <c r="Y90" s="281" t="s">
        <v>50</v>
      </c>
      <c r="Z90" s="281" t="s">
        <v>50</v>
      </c>
      <c r="AA90" s="281" t="s">
        <v>50</v>
      </c>
      <c r="AB90" s="281" t="s">
        <v>50</v>
      </c>
      <c r="AC90" s="280">
        <v>0</v>
      </c>
      <c r="AD90" s="47">
        <v>0</v>
      </c>
      <c r="AE90" s="46">
        <v>0</v>
      </c>
      <c r="AF90" s="46">
        <v>0</v>
      </c>
      <c r="AG90" s="46">
        <v>0</v>
      </c>
      <c r="AH90" s="279" t="s">
        <v>50</v>
      </c>
      <c r="AI90" s="278" t="s">
        <v>50</v>
      </c>
      <c r="AJ90" s="277">
        <v>4</v>
      </c>
      <c r="AK90" s="276" t="s">
        <v>50</v>
      </c>
      <c r="AL90" s="176" t="s">
        <v>50</v>
      </c>
      <c r="AM90" s="109">
        <v>1</v>
      </c>
      <c r="AN90" s="108">
        <v>0</v>
      </c>
      <c r="AO90" s="109">
        <v>0</v>
      </c>
      <c r="AP90" s="108">
        <v>1</v>
      </c>
      <c r="AQ90" s="180">
        <v>3</v>
      </c>
      <c r="AR90" s="64" t="s">
        <v>8</v>
      </c>
      <c r="AS90" s="24"/>
      <c r="AU90" s="402" t="str">
        <f t="shared" si="7"/>
        <v>-</v>
      </c>
    </row>
    <row r="91" spans="1:47" ht="15.6" customHeight="1" x14ac:dyDescent="0.2">
      <c r="A91" s="61">
        <v>18.48</v>
      </c>
      <c r="B91" s="31" t="s">
        <v>4</v>
      </c>
      <c r="C91" s="48">
        <v>0</v>
      </c>
      <c r="D91" s="50">
        <v>0</v>
      </c>
      <c r="E91" s="50">
        <v>0</v>
      </c>
      <c r="F91" s="275">
        <v>0</v>
      </c>
      <c r="G91" s="50">
        <v>0</v>
      </c>
      <c r="H91" s="268">
        <v>0</v>
      </c>
      <c r="I91" s="48" t="s">
        <v>50</v>
      </c>
      <c r="J91" s="50" t="s">
        <v>50</v>
      </c>
      <c r="K91" s="50" t="s">
        <v>50</v>
      </c>
      <c r="L91" s="50" t="s">
        <v>50</v>
      </c>
      <c r="M91" s="273">
        <v>0</v>
      </c>
      <c r="N91" s="272">
        <v>0</v>
      </c>
      <c r="O91" s="272">
        <v>0</v>
      </c>
      <c r="P91" s="272">
        <v>0</v>
      </c>
      <c r="Q91" s="272">
        <v>0</v>
      </c>
      <c r="R91" s="273" t="s">
        <v>50</v>
      </c>
      <c r="S91" s="272" t="s">
        <v>50</v>
      </c>
      <c r="T91" s="273" t="s">
        <v>50</v>
      </c>
      <c r="U91" s="272" t="s">
        <v>50</v>
      </c>
      <c r="V91" s="274" t="s">
        <v>50</v>
      </c>
      <c r="W91" s="272">
        <v>0</v>
      </c>
      <c r="X91" s="273" t="s">
        <v>50</v>
      </c>
      <c r="Y91" s="272" t="s">
        <v>50</v>
      </c>
      <c r="Z91" s="272" t="s">
        <v>50</v>
      </c>
      <c r="AA91" s="272" t="s">
        <v>50</v>
      </c>
      <c r="AB91" s="272" t="s">
        <v>50</v>
      </c>
      <c r="AC91" s="271">
        <v>3</v>
      </c>
      <c r="AD91" s="48">
        <v>4</v>
      </c>
      <c r="AE91" s="50">
        <v>1</v>
      </c>
      <c r="AF91" s="50">
        <v>1</v>
      </c>
      <c r="AG91" s="50">
        <v>0</v>
      </c>
      <c r="AH91" s="270" t="s">
        <v>50</v>
      </c>
      <c r="AI91" s="269"/>
      <c r="AJ91" s="268">
        <v>0</v>
      </c>
      <c r="AK91" s="267" t="s">
        <v>50</v>
      </c>
      <c r="AL91" s="237" t="s">
        <v>50</v>
      </c>
      <c r="AM91" s="104">
        <v>0</v>
      </c>
      <c r="AN91" s="106">
        <v>0</v>
      </c>
      <c r="AO91" s="104">
        <v>0</v>
      </c>
      <c r="AP91" s="106">
        <v>0</v>
      </c>
      <c r="AQ91" s="184"/>
      <c r="AR91" s="65">
        <f>SUM(C91:AQ91)</f>
        <v>9</v>
      </c>
      <c r="AS91" s="25"/>
      <c r="AU91" s="402" t="str">
        <f t="shared" si="7"/>
        <v>-</v>
      </c>
    </row>
    <row r="92" spans="1:47" ht="15.6" customHeight="1" x14ac:dyDescent="0.2">
      <c r="A92" s="400" t="s">
        <v>63</v>
      </c>
      <c r="B92" s="29" t="s">
        <v>5</v>
      </c>
      <c r="C92" s="266">
        <f>C91</f>
        <v>0</v>
      </c>
      <c r="D92" s="262">
        <f>C92-D90+D91</f>
        <v>0</v>
      </c>
      <c r="E92" s="261">
        <f>D92-E90+E91</f>
        <v>0</v>
      </c>
      <c r="F92" s="260">
        <f>E92-F90+F91</f>
        <v>0</v>
      </c>
      <c r="G92" s="261">
        <f>F92-G90+G91</f>
        <v>0</v>
      </c>
      <c r="H92" s="260">
        <f>G92-H90+H91</f>
        <v>0</v>
      </c>
      <c r="I92" s="260" t="s">
        <v>50</v>
      </c>
      <c r="J92" s="262" t="s">
        <v>50</v>
      </c>
      <c r="K92" s="262" t="s">
        <v>50</v>
      </c>
      <c r="L92" s="261" t="s">
        <v>50</v>
      </c>
      <c r="M92" s="263">
        <f>H92-M90+M91</f>
        <v>0</v>
      </c>
      <c r="N92" s="265">
        <f>M92-N90+N91</f>
        <v>0</v>
      </c>
      <c r="O92" s="265">
        <f>N92-O90+O91</f>
        <v>0</v>
      </c>
      <c r="P92" s="265">
        <f>O92-P90+P91</f>
        <v>0</v>
      </c>
      <c r="Q92" s="264">
        <f>P92-Q90+Q91</f>
        <v>0</v>
      </c>
      <c r="R92" s="263" t="s">
        <v>50</v>
      </c>
      <c r="S92" s="264" t="s">
        <v>50</v>
      </c>
      <c r="T92" s="263" t="s">
        <v>50</v>
      </c>
      <c r="U92" s="264" t="s">
        <v>50</v>
      </c>
      <c r="V92" s="263" t="s">
        <v>50</v>
      </c>
      <c r="W92" s="263">
        <f>Q92-W90+W91</f>
        <v>0</v>
      </c>
      <c r="X92" s="263" t="s">
        <v>50</v>
      </c>
      <c r="Y92" s="265" t="s">
        <v>50</v>
      </c>
      <c r="Z92" s="265" t="s">
        <v>50</v>
      </c>
      <c r="AA92" s="265" t="s">
        <v>50</v>
      </c>
      <c r="AB92" s="264" t="s">
        <v>50</v>
      </c>
      <c r="AC92" s="263">
        <f>W92-AC90+AC91</f>
        <v>3</v>
      </c>
      <c r="AD92" s="260">
        <f>AC92-AD90+AD91</f>
        <v>7</v>
      </c>
      <c r="AE92" s="262">
        <f>AD92-AE90+AE91</f>
        <v>8</v>
      </c>
      <c r="AF92" s="262">
        <f>AE92-AF90+AF91</f>
        <v>9</v>
      </c>
      <c r="AG92" s="261">
        <f>AF92-AG90+AG91</f>
        <v>9</v>
      </c>
      <c r="AH92" s="136" t="s">
        <v>50</v>
      </c>
      <c r="AI92" s="142" t="s">
        <v>50</v>
      </c>
      <c r="AJ92" s="260">
        <f>AG92-AJ90+AJ91</f>
        <v>5</v>
      </c>
      <c r="AK92" s="138" t="s">
        <v>50</v>
      </c>
      <c r="AL92" s="259" t="s">
        <v>50</v>
      </c>
      <c r="AM92" s="132">
        <f>AJ92-AM90+AM91</f>
        <v>4</v>
      </c>
      <c r="AN92" s="133">
        <f>AM92-AN90+AN91</f>
        <v>4</v>
      </c>
      <c r="AO92" s="132">
        <f>AN92-AO90+AO91</f>
        <v>4</v>
      </c>
      <c r="AP92" s="121">
        <f>AO92-AP90+AP91</f>
        <v>3</v>
      </c>
      <c r="AQ92" s="121">
        <f>AP92-AQ90+AQ91</f>
        <v>0</v>
      </c>
      <c r="AR92" s="66"/>
      <c r="AS92" s="26">
        <f>MAX(C92:AQ92)</f>
        <v>9</v>
      </c>
      <c r="AU92" s="402">
        <f t="shared" si="7"/>
        <v>4</v>
      </c>
    </row>
    <row r="93" spans="1:47" ht="15.6" customHeight="1" x14ac:dyDescent="0.2">
      <c r="A93" s="401"/>
      <c r="B93" s="29" t="s">
        <v>6</v>
      </c>
      <c r="C93" s="242"/>
      <c r="D93" s="241"/>
      <c r="E93" s="241"/>
      <c r="F93" s="291">
        <v>18.53</v>
      </c>
      <c r="G93" s="241"/>
      <c r="H93" s="290">
        <v>18.579999999999998</v>
      </c>
      <c r="I93" s="242"/>
      <c r="J93" s="70"/>
      <c r="K93" s="70"/>
      <c r="L93" s="252" t="s">
        <v>50</v>
      </c>
      <c r="M93" s="250"/>
      <c r="N93" s="248"/>
      <c r="O93" s="248"/>
      <c r="P93" s="248"/>
      <c r="Q93" s="245">
        <v>19.03</v>
      </c>
      <c r="R93" s="246"/>
      <c r="S93" s="248"/>
      <c r="T93" s="258" t="s">
        <v>50</v>
      </c>
      <c r="U93" s="248"/>
      <c r="V93" s="289" t="s">
        <v>50</v>
      </c>
      <c r="W93" s="248"/>
      <c r="X93" s="250"/>
      <c r="Y93" s="248"/>
      <c r="Z93" s="251" t="s">
        <v>50</v>
      </c>
      <c r="AA93" s="248"/>
      <c r="AB93" s="248"/>
      <c r="AC93" s="243">
        <v>19.079999999999998</v>
      </c>
      <c r="AD93" s="242"/>
      <c r="AE93" s="241"/>
      <c r="AF93" s="240">
        <v>19.13</v>
      </c>
      <c r="AG93" s="70"/>
      <c r="AH93" s="94"/>
      <c r="AI93" s="73" t="s">
        <v>50</v>
      </c>
      <c r="AJ93" s="239"/>
      <c r="AK93" s="238"/>
      <c r="AL93" s="287" t="s">
        <v>50</v>
      </c>
      <c r="AM93" s="113"/>
      <c r="AN93" s="112"/>
      <c r="AO93" s="113"/>
      <c r="AP93" s="112"/>
      <c r="AQ93" s="293">
        <v>19.260000000000002</v>
      </c>
      <c r="AR93" s="67">
        <v>0.38</v>
      </c>
      <c r="AS93" s="25"/>
      <c r="AU93" s="402" t="str">
        <f t="shared" si="7"/>
        <v>-</v>
      </c>
    </row>
    <row r="94" spans="1:47" ht="15.6" customHeight="1" x14ac:dyDescent="0.2">
      <c r="A94" s="401"/>
      <c r="B94" s="29" t="s">
        <v>7</v>
      </c>
      <c r="C94" s="292">
        <v>18.48</v>
      </c>
      <c r="D94" s="241"/>
      <c r="E94" s="241"/>
      <c r="F94" s="291">
        <v>18.53</v>
      </c>
      <c r="G94" s="241"/>
      <c r="H94" s="290">
        <v>18.579999999999998</v>
      </c>
      <c r="I94" s="242"/>
      <c r="J94" s="70"/>
      <c r="K94" s="70"/>
      <c r="L94" s="252" t="s">
        <v>50</v>
      </c>
      <c r="M94" s="250"/>
      <c r="N94" s="248"/>
      <c r="O94" s="248"/>
      <c r="P94" s="248"/>
      <c r="Q94" s="245">
        <v>19.059999999999999</v>
      </c>
      <c r="R94" s="246"/>
      <c r="S94" s="248"/>
      <c r="T94" s="258" t="s">
        <v>50</v>
      </c>
      <c r="U94" s="248"/>
      <c r="V94" s="289" t="s">
        <v>50</v>
      </c>
      <c r="W94" s="248"/>
      <c r="X94" s="250"/>
      <c r="Y94" s="248"/>
      <c r="Z94" s="251" t="s">
        <v>50</v>
      </c>
      <c r="AA94" s="248"/>
      <c r="AB94" s="248"/>
      <c r="AC94" s="243">
        <v>19.079999999999998</v>
      </c>
      <c r="AD94" s="242"/>
      <c r="AE94" s="241"/>
      <c r="AF94" s="240">
        <v>19.14</v>
      </c>
      <c r="AG94" s="70"/>
      <c r="AH94" s="94"/>
      <c r="AI94" s="95"/>
      <c r="AJ94" s="239"/>
      <c r="AK94" s="238"/>
      <c r="AL94" s="237" t="s">
        <v>50</v>
      </c>
      <c r="AM94" s="113"/>
      <c r="AN94" s="112"/>
      <c r="AO94" s="113"/>
      <c r="AP94" s="112"/>
      <c r="AQ94" s="236"/>
      <c r="AR94" s="66"/>
      <c r="AS94" s="27"/>
      <c r="AU94" s="402" t="str">
        <f t="shared" si="7"/>
        <v>-</v>
      </c>
    </row>
    <row r="95" spans="1:47" ht="15.6" customHeight="1" thickBot="1" x14ac:dyDescent="0.25">
      <c r="A95" s="62">
        <v>224</v>
      </c>
      <c r="B95" s="35" t="s">
        <v>9</v>
      </c>
      <c r="C95" s="235"/>
      <c r="D95" s="234"/>
      <c r="E95" s="234"/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3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4"/>
      <c r="AH95" s="234"/>
      <c r="AI95" s="234"/>
      <c r="AJ95" s="234"/>
      <c r="AK95" s="234"/>
      <c r="AL95" s="234"/>
      <c r="AM95" s="234"/>
      <c r="AN95" s="234"/>
      <c r="AO95" s="234"/>
      <c r="AP95" s="234"/>
      <c r="AQ95" s="233"/>
      <c r="AR95" s="68"/>
      <c r="AS95" s="28"/>
      <c r="AU95" s="402" t="str">
        <f t="shared" si="7"/>
        <v>-</v>
      </c>
    </row>
    <row r="96" spans="1:47" ht="15.6" customHeight="1" x14ac:dyDescent="0.2">
      <c r="A96" s="60"/>
      <c r="B96" s="30" t="s">
        <v>3</v>
      </c>
      <c r="C96" s="232"/>
      <c r="D96" s="46" t="s">
        <v>50</v>
      </c>
      <c r="E96" s="46" t="s">
        <v>50</v>
      </c>
      <c r="F96" s="284" t="s">
        <v>50</v>
      </c>
      <c r="G96" s="46" t="s">
        <v>50</v>
      </c>
      <c r="H96" s="277" t="s">
        <v>50</v>
      </c>
      <c r="I96" s="47" t="s">
        <v>50</v>
      </c>
      <c r="J96" s="46" t="s">
        <v>50</v>
      </c>
      <c r="K96" s="46" t="s">
        <v>50</v>
      </c>
      <c r="L96" s="46" t="s">
        <v>50</v>
      </c>
      <c r="M96" s="282" t="s">
        <v>50</v>
      </c>
      <c r="N96" s="281" t="s">
        <v>50</v>
      </c>
      <c r="O96" s="281" t="s">
        <v>50</v>
      </c>
      <c r="P96" s="281" t="s">
        <v>50</v>
      </c>
      <c r="Q96" s="281" t="s">
        <v>50</v>
      </c>
      <c r="R96" s="282" t="s">
        <v>50</v>
      </c>
      <c r="S96" s="281" t="s">
        <v>50</v>
      </c>
      <c r="T96" s="282" t="s">
        <v>50</v>
      </c>
      <c r="U96" s="281" t="s">
        <v>50</v>
      </c>
      <c r="V96" s="283" t="s">
        <v>50</v>
      </c>
      <c r="W96" s="281">
        <v>0</v>
      </c>
      <c r="X96" s="282">
        <v>0</v>
      </c>
      <c r="Y96" s="281">
        <v>0</v>
      </c>
      <c r="Z96" s="281">
        <v>0</v>
      </c>
      <c r="AA96" s="281">
        <v>0</v>
      </c>
      <c r="AB96" s="281">
        <v>0</v>
      </c>
      <c r="AC96" s="280">
        <v>0</v>
      </c>
      <c r="AD96" s="47">
        <v>0</v>
      </c>
      <c r="AE96" s="46">
        <v>7</v>
      </c>
      <c r="AF96" s="46">
        <v>0</v>
      </c>
      <c r="AG96" s="46">
        <v>0</v>
      </c>
      <c r="AH96" s="279">
        <v>2</v>
      </c>
      <c r="AI96" s="278">
        <v>3</v>
      </c>
      <c r="AJ96" s="277" t="s">
        <v>50</v>
      </c>
      <c r="AK96" s="276" t="s">
        <v>50</v>
      </c>
      <c r="AL96" s="176" t="s">
        <v>50</v>
      </c>
      <c r="AM96" s="109" t="s">
        <v>50</v>
      </c>
      <c r="AN96" s="108" t="s">
        <v>50</v>
      </c>
      <c r="AO96" s="109" t="s">
        <v>50</v>
      </c>
      <c r="AP96" s="108" t="s">
        <v>50</v>
      </c>
      <c r="AQ96" s="180" t="s">
        <v>50</v>
      </c>
      <c r="AR96" s="64" t="s">
        <v>8</v>
      </c>
      <c r="AS96" s="24"/>
      <c r="AU96" s="402" t="str">
        <f t="shared" si="7"/>
        <v>-</v>
      </c>
    </row>
    <row r="97" spans="1:47" ht="15.6" customHeight="1" x14ac:dyDescent="0.2">
      <c r="A97" s="61">
        <v>20</v>
      </c>
      <c r="B97" s="31" t="s">
        <v>4</v>
      </c>
      <c r="C97" s="48" t="s">
        <v>50</v>
      </c>
      <c r="D97" s="50" t="s">
        <v>50</v>
      </c>
      <c r="E97" s="50" t="s">
        <v>50</v>
      </c>
      <c r="F97" s="275" t="s">
        <v>50</v>
      </c>
      <c r="G97" s="50" t="s">
        <v>50</v>
      </c>
      <c r="H97" s="268" t="s">
        <v>50</v>
      </c>
      <c r="I97" s="48" t="s">
        <v>50</v>
      </c>
      <c r="J97" s="50" t="s">
        <v>50</v>
      </c>
      <c r="K97" s="50" t="s">
        <v>50</v>
      </c>
      <c r="L97" s="50" t="s">
        <v>50</v>
      </c>
      <c r="M97" s="273" t="s">
        <v>50</v>
      </c>
      <c r="N97" s="272" t="s">
        <v>50</v>
      </c>
      <c r="O97" s="272" t="s">
        <v>50</v>
      </c>
      <c r="P97" s="272" t="s">
        <v>50</v>
      </c>
      <c r="Q97" s="272" t="s">
        <v>50</v>
      </c>
      <c r="R97" s="273" t="s">
        <v>50</v>
      </c>
      <c r="S97" s="272" t="s">
        <v>50</v>
      </c>
      <c r="T97" s="273" t="s">
        <v>50</v>
      </c>
      <c r="U97" s="272" t="s">
        <v>50</v>
      </c>
      <c r="V97" s="274">
        <v>0</v>
      </c>
      <c r="W97" s="272">
        <v>7</v>
      </c>
      <c r="X97" s="273">
        <v>0</v>
      </c>
      <c r="Y97" s="272">
        <v>0</v>
      </c>
      <c r="Z97" s="272">
        <v>0</v>
      </c>
      <c r="AA97" s="272">
        <v>0</v>
      </c>
      <c r="AB97" s="272">
        <v>0</v>
      </c>
      <c r="AC97" s="271">
        <v>0</v>
      </c>
      <c r="AD97" s="48">
        <v>0</v>
      </c>
      <c r="AE97" s="50">
        <v>3</v>
      </c>
      <c r="AF97" s="50">
        <v>2</v>
      </c>
      <c r="AG97" s="50">
        <v>0</v>
      </c>
      <c r="AH97" s="270">
        <v>0</v>
      </c>
      <c r="AI97" s="269"/>
      <c r="AJ97" s="268" t="s">
        <v>50</v>
      </c>
      <c r="AK97" s="267" t="s">
        <v>50</v>
      </c>
      <c r="AL97" s="237" t="s">
        <v>50</v>
      </c>
      <c r="AM97" s="104" t="s">
        <v>50</v>
      </c>
      <c r="AN97" s="106" t="s">
        <v>50</v>
      </c>
      <c r="AO97" s="104" t="s">
        <v>50</v>
      </c>
      <c r="AP97" s="106" t="s">
        <v>50</v>
      </c>
      <c r="AQ97" s="184"/>
      <c r="AR97" s="65">
        <f>SUM(C97:AQ97)</f>
        <v>12</v>
      </c>
      <c r="AS97" s="25"/>
      <c r="AU97" s="402" t="str">
        <f t="shared" si="7"/>
        <v>-</v>
      </c>
    </row>
    <row r="98" spans="1:47" ht="15.6" customHeight="1" x14ac:dyDescent="0.2">
      <c r="A98" s="400" t="s">
        <v>62</v>
      </c>
      <c r="B98" s="29" t="s">
        <v>5</v>
      </c>
      <c r="C98" s="266" t="s">
        <v>50</v>
      </c>
      <c r="D98" s="262" t="s">
        <v>50</v>
      </c>
      <c r="E98" s="261" t="s">
        <v>50</v>
      </c>
      <c r="F98" s="260" t="s">
        <v>50</v>
      </c>
      <c r="G98" s="261" t="s">
        <v>50</v>
      </c>
      <c r="H98" s="260" t="s">
        <v>50</v>
      </c>
      <c r="I98" s="260" t="s">
        <v>50</v>
      </c>
      <c r="J98" s="262" t="s">
        <v>50</v>
      </c>
      <c r="K98" s="262" t="s">
        <v>50</v>
      </c>
      <c r="L98" s="261" t="s">
        <v>50</v>
      </c>
      <c r="M98" s="263" t="s">
        <v>50</v>
      </c>
      <c r="N98" s="265" t="s">
        <v>50</v>
      </c>
      <c r="O98" s="265" t="s">
        <v>50</v>
      </c>
      <c r="P98" s="265" t="s">
        <v>50</v>
      </c>
      <c r="Q98" s="264" t="s">
        <v>50</v>
      </c>
      <c r="R98" s="263" t="s">
        <v>50</v>
      </c>
      <c r="S98" s="264" t="s">
        <v>50</v>
      </c>
      <c r="T98" s="263" t="s">
        <v>50</v>
      </c>
      <c r="U98" s="264" t="s">
        <v>50</v>
      </c>
      <c r="V98" s="263">
        <f>V97</f>
        <v>0</v>
      </c>
      <c r="W98" s="263">
        <f t="shared" ref="W98:AI98" si="11">V98-W96+W97</f>
        <v>7</v>
      </c>
      <c r="X98" s="263">
        <f t="shared" si="11"/>
        <v>7</v>
      </c>
      <c r="Y98" s="265">
        <f t="shared" si="11"/>
        <v>7</v>
      </c>
      <c r="Z98" s="265">
        <f t="shared" si="11"/>
        <v>7</v>
      </c>
      <c r="AA98" s="265">
        <f t="shared" si="11"/>
        <v>7</v>
      </c>
      <c r="AB98" s="264">
        <f t="shared" si="11"/>
        <v>7</v>
      </c>
      <c r="AC98" s="263">
        <f t="shared" si="11"/>
        <v>7</v>
      </c>
      <c r="AD98" s="260">
        <f t="shared" si="11"/>
        <v>7</v>
      </c>
      <c r="AE98" s="262">
        <f t="shared" si="11"/>
        <v>3</v>
      </c>
      <c r="AF98" s="262">
        <f t="shared" si="11"/>
        <v>5</v>
      </c>
      <c r="AG98" s="261">
        <f t="shared" si="11"/>
        <v>5</v>
      </c>
      <c r="AH98" s="136">
        <f t="shared" si="11"/>
        <v>3</v>
      </c>
      <c r="AI98" s="142">
        <f t="shared" si="11"/>
        <v>0</v>
      </c>
      <c r="AJ98" s="260" t="s">
        <v>50</v>
      </c>
      <c r="AK98" s="138" t="s">
        <v>50</v>
      </c>
      <c r="AL98" s="259" t="s">
        <v>50</v>
      </c>
      <c r="AM98" s="132" t="s">
        <v>50</v>
      </c>
      <c r="AN98" s="133" t="s">
        <v>50</v>
      </c>
      <c r="AO98" s="132" t="s">
        <v>50</v>
      </c>
      <c r="AP98" s="121" t="s">
        <v>50</v>
      </c>
      <c r="AQ98" s="121" t="s">
        <v>50</v>
      </c>
      <c r="AR98" s="66"/>
      <c r="AS98" s="26">
        <f>MAX(C98:AQ98)</f>
        <v>7</v>
      </c>
      <c r="AU98" s="402">
        <f t="shared" si="7"/>
        <v>0</v>
      </c>
    </row>
    <row r="99" spans="1:47" ht="15.6" customHeight="1" x14ac:dyDescent="0.2">
      <c r="A99" s="401"/>
      <c r="B99" s="29" t="s">
        <v>6</v>
      </c>
      <c r="C99" s="253"/>
      <c r="D99" s="70"/>
      <c r="E99" s="70"/>
      <c r="F99" s="71" t="s">
        <v>50</v>
      </c>
      <c r="G99" s="70"/>
      <c r="H99" s="254" t="s">
        <v>50</v>
      </c>
      <c r="I99" s="253"/>
      <c r="J99" s="70"/>
      <c r="K99" s="70"/>
      <c r="L99" s="252" t="s">
        <v>50</v>
      </c>
      <c r="M99" s="250"/>
      <c r="N99" s="248"/>
      <c r="O99" s="248"/>
      <c r="P99" s="248"/>
      <c r="Q99" s="251" t="s">
        <v>50</v>
      </c>
      <c r="R99" s="250"/>
      <c r="S99" s="248"/>
      <c r="T99" s="258" t="s">
        <v>50</v>
      </c>
      <c r="U99" s="248"/>
      <c r="V99" s="289" t="s">
        <v>50</v>
      </c>
      <c r="W99" s="248"/>
      <c r="X99" s="250"/>
      <c r="Y99" s="248"/>
      <c r="Z99" s="245">
        <v>20.04</v>
      </c>
      <c r="AA99" s="244"/>
      <c r="AB99" s="244"/>
      <c r="AC99" s="243">
        <v>20.07</v>
      </c>
      <c r="AD99" s="242"/>
      <c r="AE99" s="241"/>
      <c r="AF99" s="240">
        <v>20.12</v>
      </c>
      <c r="AG99" s="241"/>
      <c r="AH99" s="286"/>
      <c r="AI99" s="288">
        <v>20.18</v>
      </c>
      <c r="AJ99" s="239"/>
      <c r="AK99" s="238"/>
      <c r="AL99" s="287" t="s">
        <v>50</v>
      </c>
      <c r="AM99" s="113"/>
      <c r="AN99" s="112"/>
      <c r="AO99" s="113"/>
      <c r="AP99" s="112"/>
      <c r="AQ99" s="256" t="s">
        <v>50</v>
      </c>
      <c r="AR99" s="67">
        <v>0.18</v>
      </c>
      <c r="AS99" s="25"/>
      <c r="AU99" s="402" t="str">
        <f t="shared" si="7"/>
        <v>-</v>
      </c>
    </row>
    <row r="100" spans="1:47" ht="15.6" customHeight="1" x14ac:dyDescent="0.2">
      <c r="A100" s="401"/>
      <c r="B100" s="29" t="s">
        <v>7</v>
      </c>
      <c r="C100" s="255" t="s">
        <v>50</v>
      </c>
      <c r="D100" s="70"/>
      <c r="E100" s="70"/>
      <c r="F100" s="71" t="s">
        <v>50</v>
      </c>
      <c r="G100" s="70"/>
      <c r="H100" s="254" t="s">
        <v>50</v>
      </c>
      <c r="I100" s="253"/>
      <c r="J100" s="70"/>
      <c r="K100" s="70"/>
      <c r="L100" s="252" t="s">
        <v>50</v>
      </c>
      <c r="M100" s="250"/>
      <c r="N100" s="248"/>
      <c r="O100" s="248"/>
      <c r="P100" s="248"/>
      <c r="Q100" s="251" t="s">
        <v>50</v>
      </c>
      <c r="R100" s="250"/>
      <c r="S100" s="248"/>
      <c r="T100" s="258" t="s">
        <v>50</v>
      </c>
      <c r="U100" s="248"/>
      <c r="V100" s="247">
        <v>20</v>
      </c>
      <c r="W100" s="248"/>
      <c r="X100" s="250"/>
      <c r="Y100" s="248"/>
      <c r="Z100" s="245">
        <v>20.04</v>
      </c>
      <c r="AA100" s="244"/>
      <c r="AB100" s="244"/>
      <c r="AC100" s="243">
        <v>20.07</v>
      </c>
      <c r="AD100" s="242"/>
      <c r="AE100" s="241"/>
      <c r="AF100" s="240">
        <v>20.14</v>
      </c>
      <c r="AG100" s="241"/>
      <c r="AH100" s="286"/>
      <c r="AI100" s="285"/>
      <c r="AJ100" s="239"/>
      <c r="AK100" s="238"/>
      <c r="AL100" s="237" t="s">
        <v>50</v>
      </c>
      <c r="AM100" s="113"/>
      <c r="AN100" s="112"/>
      <c r="AO100" s="113"/>
      <c r="AP100" s="112"/>
      <c r="AQ100" s="236"/>
      <c r="AR100" s="66"/>
      <c r="AS100" s="27"/>
      <c r="AU100" s="402" t="str">
        <f t="shared" si="7"/>
        <v>-</v>
      </c>
    </row>
    <row r="101" spans="1:47" ht="15.6" customHeight="1" thickBot="1" x14ac:dyDescent="0.25">
      <c r="A101" s="62">
        <v>224</v>
      </c>
      <c r="B101" s="35" t="s">
        <v>9</v>
      </c>
      <c r="C101" s="235"/>
      <c r="D101" s="234"/>
      <c r="E101" s="234"/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3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34"/>
      <c r="AH101" s="234"/>
      <c r="AI101" s="234"/>
      <c r="AJ101" s="234"/>
      <c r="AK101" s="234"/>
      <c r="AL101" s="234"/>
      <c r="AM101" s="234"/>
      <c r="AN101" s="234"/>
      <c r="AO101" s="234"/>
      <c r="AP101" s="234"/>
      <c r="AQ101" s="233"/>
      <c r="AR101" s="68"/>
      <c r="AS101" s="28"/>
      <c r="AU101" s="402" t="str">
        <f t="shared" si="7"/>
        <v>-</v>
      </c>
    </row>
    <row r="102" spans="1:47" ht="15.6" customHeight="1" x14ac:dyDescent="0.2">
      <c r="A102" s="60"/>
      <c r="B102" s="30" t="s">
        <v>3</v>
      </c>
      <c r="C102" s="232"/>
      <c r="D102" s="46" t="s">
        <v>50</v>
      </c>
      <c r="E102" s="46" t="s">
        <v>50</v>
      </c>
      <c r="F102" s="284" t="s">
        <v>50</v>
      </c>
      <c r="G102" s="46" t="s">
        <v>50</v>
      </c>
      <c r="H102" s="277" t="s">
        <v>50</v>
      </c>
      <c r="I102" s="47" t="s">
        <v>50</v>
      </c>
      <c r="J102" s="46" t="s">
        <v>50</v>
      </c>
      <c r="K102" s="46" t="s">
        <v>50</v>
      </c>
      <c r="L102" s="46" t="s">
        <v>50</v>
      </c>
      <c r="M102" s="282" t="s">
        <v>50</v>
      </c>
      <c r="N102" s="281" t="s">
        <v>50</v>
      </c>
      <c r="O102" s="281" t="s">
        <v>50</v>
      </c>
      <c r="P102" s="281" t="s">
        <v>50</v>
      </c>
      <c r="Q102" s="281" t="s">
        <v>50</v>
      </c>
      <c r="R102" s="282" t="s">
        <v>50</v>
      </c>
      <c r="S102" s="281" t="s">
        <v>50</v>
      </c>
      <c r="T102" s="282" t="s">
        <v>50</v>
      </c>
      <c r="U102" s="281">
        <v>0</v>
      </c>
      <c r="V102" s="283">
        <v>0</v>
      </c>
      <c r="W102" s="281">
        <v>0</v>
      </c>
      <c r="X102" s="282" t="s">
        <v>50</v>
      </c>
      <c r="Y102" s="281" t="s">
        <v>50</v>
      </c>
      <c r="Z102" s="281" t="s">
        <v>50</v>
      </c>
      <c r="AA102" s="281" t="s">
        <v>50</v>
      </c>
      <c r="AB102" s="281" t="s">
        <v>50</v>
      </c>
      <c r="AC102" s="280">
        <v>1</v>
      </c>
      <c r="AD102" s="47">
        <v>0</v>
      </c>
      <c r="AE102" s="46">
        <v>0</v>
      </c>
      <c r="AF102" s="46">
        <v>0</v>
      </c>
      <c r="AG102" s="46">
        <v>0</v>
      </c>
      <c r="AH102" s="279">
        <v>0</v>
      </c>
      <c r="AI102" s="278">
        <v>5</v>
      </c>
      <c r="AJ102" s="277" t="s">
        <v>50</v>
      </c>
      <c r="AK102" s="276" t="s">
        <v>50</v>
      </c>
      <c r="AL102" s="176" t="s">
        <v>50</v>
      </c>
      <c r="AM102" s="109" t="s">
        <v>50</v>
      </c>
      <c r="AN102" s="108" t="s">
        <v>50</v>
      </c>
      <c r="AO102" s="109" t="s">
        <v>50</v>
      </c>
      <c r="AP102" s="108" t="s">
        <v>50</v>
      </c>
      <c r="AQ102" s="180" t="s">
        <v>50</v>
      </c>
      <c r="AR102" s="64" t="s">
        <v>8</v>
      </c>
      <c r="AS102" s="24"/>
      <c r="AU102" s="402" t="str">
        <f t="shared" si="7"/>
        <v>-</v>
      </c>
    </row>
    <row r="103" spans="1:47" ht="15.6" customHeight="1" x14ac:dyDescent="0.2">
      <c r="A103" s="61">
        <v>20.46</v>
      </c>
      <c r="B103" s="31" t="s">
        <v>4</v>
      </c>
      <c r="C103" s="48" t="s">
        <v>50</v>
      </c>
      <c r="D103" s="50" t="s">
        <v>50</v>
      </c>
      <c r="E103" s="50" t="s">
        <v>50</v>
      </c>
      <c r="F103" s="275" t="s">
        <v>50</v>
      </c>
      <c r="G103" s="50" t="s">
        <v>50</v>
      </c>
      <c r="H103" s="268" t="s">
        <v>50</v>
      </c>
      <c r="I103" s="48" t="s">
        <v>50</v>
      </c>
      <c r="J103" s="50" t="s">
        <v>50</v>
      </c>
      <c r="K103" s="50" t="s">
        <v>50</v>
      </c>
      <c r="L103" s="50" t="s">
        <v>50</v>
      </c>
      <c r="M103" s="273" t="s">
        <v>50</v>
      </c>
      <c r="N103" s="272" t="s">
        <v>50</v>
      </c>
      <c r="O103" s="272" t="s">
        <v>50</v>
      </c>
      <c r="P103" s="272" t="s">
        <v>50</v>
      </c>
      <c r="Q103" s="272" t="s">
        <v>50</v>
      </c>
      <c r="R103" s="273" t="s">
        <v>50</v>
      </c>
      <c r="S103" s="272" t="s">
        <v>50</v>
      </c>
      <c r="T103" s="273">
        <v>0</v>
      </c>
      <c r="U103" s="272">
        <v>1</v>
      </c>
      <c r="V103" s="274">
        <v>0</v>
      </c>
      <c r="W103" s="272">
        <v>0</v>
      </c>
      <c r="X103" s="273" t="s">
        <v>50</v>
      </c>
      <c r="Y103" s="272" t="s">
        <v>50</v>
      </c>
      <c r="Z103" s="272" t="s">
        <v>50</v>
      </c>
      <c r="AA103" s="272" t="s">
        <v>50</v>
      </c>
      <c r="AB103" s="272" t="s">
        <v>50</v>
      </c>
      <c r="AC103" s="271">
        <v>1</v>
      </c>
      <c r="AD103" s="48">
        <v>2</v>
      </c>
      <c r="AE103" s="50">
        <v>2</v>
      </c>
      <c r="AF103" s="50">
        <v>0</v>
      </c>
      <c r="AG103" s="50">
        <v>0</v>
      </c>
      <c r="AH103" s="270">
        <v>0</v>
      </c>
      <c r="AI103" s="269"/>
      <c r="AJ103" s="268" t="s">
        <v>50</v>
      </c>
      <c r="AK103" s="267" t="s">
        <v>50</v>
      </c>
      <c r="AL103" s="237" t="s">
        <v>50</v>
      </c>
      <c r="AM103" s="104" t="s">
        <v>50</v>
      </c>
      <c r="AN103" s="106" t="s">
        <v>50</v>
      </c>
      <c r="AO103" s="104" t="s">
        <v>50</v>
      </c>
      <c r="AP103" s="106" t="s">
        <v>50</v>
      </c>
      <c r="AQ103" s="184"/>
      <c r="AR103" s="65">
        <f>SUM(C103:AQ103)</f>
        <v>6</v>
      </c>
      <c r="AS103" s="25"/>
      <c r="AU103" s="402" t="str">
        <f t="shared" si="7"/>
        <v>-</v>
      </c>
    </row>
    <row r="104" spans="1:47" ht="15.6" customHeight="1" x14ac:dyDescent="0.2">
      <c r="A104" s="400" t="s">
        <v>61</v>
      </c>
      <c r="B104" s="29" t="s">
        <v>5</v>
      </c>
      <c r="C104" s="266" t="s">
        <v>50</v>
      </c>
      <c r="D104" s="262" t="s">
        <v>50</v>
      </c>
      <c r="E104" s="261" t="s">
        <v>50</v>
      </c>
      <c r="F104" s="260" t="s">
        <v>50</v>
      </c>
      <c r="G104" s="261" t="s">
        <v>50</v>
      </c>
      <c r="H104" s="260" t="s">
        <v>50</v>
      </c>
      <c r="I104" s="260" t="s">
        <v>50</v>
      </c>
      <c r="J104" s="262" t="s">
        <v>50</v>
      </c>
      <c r="K104" s="262" t="s">
        <v>50</v>
      </c>
      <c r="L104" s="261" t="s">
        <v>50</v>
      </c>
      <c r="M104" s="263" t="s">
        <v>50</v>
      </c>
      <c r="N104" s="265" t="s">
        <v>50</v>
      </c>
      <c r="O104" s="265" t="s">
        <v>50</v>
      </c>
      <c r="P104" s="265" t="s">
        <v>50</v>
      </c>
      <c r="Q104" s="264" t="s">
        <v>50</v>
      </c>
      <c r="R104" s="263" t="s">
        <v>50</v>
      </c>
      <c r="S104" s="264" t="s">
        <v>50</v>
      </c>
      <c r="T104" s="263">
        <f>T103</f>
        <v>0</v>
      </c>
      <c r="U104" s="264">
        <f>T104-U102+U103</f>
        <v>1</v>
      </c>
      <c r="V104" s="263">
        <f>U104-V102+V103</f>
        <v>1</v>
      </c>
      <c r="W104" s="263">
        <f>V104-W102+W103</f>
        <v>1</v>
      </c>
      <c r="X104" s="263" t="s">
        <v>50</v>
      </c>
      <c r="Y104" s="265" t="s">
        <v>50</v>
      </c>
      <c r="Z104" s="265" t="s">
        <v>50</v>
      </c>
      <c r="AA104" s="265" t="s">
        <v>50</v>
      </c>
      <c r="AB104" s="264" t="s">
        <v>50</v>
      </c>
      <c r="AC104" s="263">
        <f>W104-AC102+AC103</f>
        <v>1</v>
      </c>
      <c r="AD104" s="260">
        <f t="shared" ref="AD104:AI104" si="12">AC104-AD102+AD103</f>
        <v>3</v>
      </c>
      <c r="AE104" s="262">
        <f t="shared" si="12"/>
        <v>5</v>
      </c>
      <c r="AF104" s="262">
        <f t="shared" si="12"/>
        <v>5</v>
      </c>
      <c r="AG104" s="261">
        <f t="shared" si="12"/>
        <v>5</v>
      </c>
      <c r="AH104" s="136">
        <f t="shared" si="12"/>
        <v>5</v>
      </c>
      <c r="AI104" s="142">
        <f t="shared" si="12"/>
        <v>0</v>
      </c>
      <c r="AJ104" s="260" t="s">
        <v>50</v>
      </c>
      <c r="AK104" s="138" t="s">
        <v>50</v>
      </c>
      <c r="AL104" s="259" t="s">
        <v>50</v>
      </c>
      <c r="AM104" s="132" t="s">
        <v>50</v>
      </c>
      <c r="AN104" s="133" t="s">
        <v>50</v>
      </c>
      <c r="AO104" s="132" t="s">
        <v>50</v>
      </c>
      <c r="AP104" s="121" t="s">
        <v>50</v>
      </c>
      <c r="AQ104" s="121" t="s">
        <v>50</v>
      </c>
      <c r="AR104" s="66"/>
      <c r="AS104" s="26">
        <f>MAX(C104:AQ104)</f>
        <v>5</v>
      </c>
      <c r="AU104" s="402">
        <f t="shared" si="7"/>
        <v>1</v>
      </c>
    </row>
    <row r="105" spans="1:47" ht="15.6" customHeight="1" x14ac:dyDescent="0.2">
      <c r="A105" s="401"/>
      <c r="B105" s="29" t="s">
        <v>6</v>
      </c>
      <c r="C105" s="253"/>
      <c r="D105" s="70"/>
      <c r="E105" s="70"/>
      <c r="F105" s="71" t="s">
        <v>50</v>
      </c>
      <c r="G105" s="70"/>
      <c r="H105" s="254" t="s">
        <v>50</v>
      </c>
      <c r="I105" s="253"/>
      <c r="J105" s="70"/>
      <c r="K105" s="70"/>
      <c r="L105" s="252" t="s">
        <v>50</v>
      </c>
      <c r="M105" s="250"/>
      <c r="N105" s="248"/>
      <c r="O105" s="248"/>
      <c r="P105" s="248"/>
      <c r="Q105" s="251" t="s">
        <v>50</v>
      </c>
      <c r="R105" s="250"/>
      <c r="S105" s="248"/>
      <c r="T105" s="258" t="s">
        <v>50</v>
      </c>
      <c r="U105" s="248"/>
      <c r="V105" s="247">
        <v>20.49</v>
      </c>
      <c r="W105" s="244"/>
      <c r="X105" s="250"/>
      <c r="Y105" s="248"/>
      <c r="Z105" s="251" t="s">
        <v>50</v>
      </c>
      <c r="AA105" s="248"/>
      <c r="AB105" s="248"/>
      <c r="AC105" s="243">
        <v>20.52</v>
      </c>
      <c r="AD105" s="242"/>
      <c r="AE105" s="241"/>
      <c r="AF105" s="240">
        <v>20.58</v>
      </c>
      <c r="AG105" s="241"/>
      <c r="AH105" s="286"/>
      <c r="AI105" s="288">
        <v>21.02</v>
      </c>
      <c r="AJ105" s="239"/>
      <c r="AK105" s="238"/>
      <c r="AL105" s="287" t="s">
        <v>50</v>
      </c>
      <c r="AM105" s="113"/>
      <c r="AN105" s="112"/>
      <c r="AO105" s="113"/>
      <c r="AP105" s="112"/>
      <c r="AQ105" s="256" t="s">
        <v>50</v>
      </c>
      <c r="AR105" s="67">
        <v>0.16</v>
      </c>
      <c r="AS105" s="25"/>
      <c r="AU105" s="402" t="str">
        <f t="shared" si="7"/>
        <v>-</v>
      </c>
    </row>
    <row r="106" spans="1:47" ht="15.6" customHeight="1" x14ac:dyDescent="0.2">
      <c r="A106" s="401"/>
      <c r="B106" s="29" t="s">
        <v>7</v>
      </c>
      <c r="C106" s="255" t="s">
        <v>50</v>
      </c>
      <c r="D106" s="70"/>
      <c r="E106" s="70"/>
      <c r="F106" s="71" t="s">
        <v>50</v>
      </c>
      <c r="G106" s="70"/>
      <c r="H106" s="254" t="s">
        <v>50</v>
      </c>
      <c r="I106" s="253"/>
      <c r="J106" s="70"/>
      <c r="K106" s="70"/>
      <c r="L106" s="252" t="s">
        <v>50</v>
      </c>
      <c r="M106" s="250"/>
      <c r="N106" s="248"/>
      <c r="O106" s="248"/>
      <c r="P106" s="248"/>
      <c r="Q106" s="251" t="s">
        <v>50</v>
      </c>
      <c r="R106" s="250"/>
      <c r="S106" s="248"/>
      <c r="T106" s="249">
        <v>20.46</v>
      </c>
      <c r="U106" s="248"/>
      <c r="V106" s="247">
        <v>20.49</v>
      </c>
      <c r="W106" s="244"/>
      <c r="X106" s="250"/>
      <c r="Y106" s="248"/>
      <c r="Z106" s="251" t="s">
        <v>50</v>
      </c>
      <c r="AA106" s="248"/>
      <c r="AB106" s="248"/>
      <c r="AC106" s="243">
        <v>20.52</v>
      </c>
      <c r="AD106" s="242"/>
      <c r="AE106" s="241"/>
      <c r="AF106" s="240">
        <v>20.58</v>
      </c>
      <c r="AG106" s="241"/>
      <c r="AH106" s="286"/>
      <c r="AI106" s="285"/>
      <c r="AJ106" s="239"/>
      <c r="AK106" s="238"/>
      <c r="AL106" s="237" t="s">
        <v>50</v>
      </c>
      <c r="AM106" s="113"/>
      <c r="AN106" s="112"/>
      <c r="AO106" s="113"/>
      <c r="AP106" s="112"/>
      <c r="AQ106" s="236"/>
      <c r="AR106" s="66"/>
      <c r="AS106" s="27"/>
      <c r="AU106" s="402" t="str">
        <f t="shared" si="7"/>
        <v>-</v>
      </c>
    </row>
    <row r="107" spans="1:47" ht="15.6" customHeight="1" thickBot="1" x14ac:dyDescent="0.25">
      <c r="A107" s="62">
        <v>224</v>
      </c>
      <c r="B107" s="35" t="s">
        <v>9</v>
      </c>
      <c r="C107" s="235"/>
      <c r="D107" s="234"/>
      <c r="E107" s="234"/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3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4"/>
      <c r="AN107" s="234"/>
      <c r="AO107" s="234"/>
      <c r="AP107" s="234"/>
      <c r="AQ107" s="233"/>
      <c r="AR107" s="68"/>
      <c r="AS107" s="28"/>
      <c r="AU107" s="402" t="str">
        <f t="shared" si="7"/>
        <v>-</v>
      </c>
    </row>
    <row r="108" spans="1:47" ht="15.6" customHeight="1" x14ac:dyDescent="0.2">
      <c r="A108" s="60"/>
      <c r="B108" s="30" t="s">
        <v>3</v>
      </c>
      <c r="C108" s="232"/>
      <c r="D108" s="46" t="s">
        <v>50</v>
      </c>
      <c r="E108" s="46" t="s">
        <v>50</v>
      </c>
      <c r="F108" s="284" t="s">
        <v>50</v>
      </c>
      <c r="G108" s="46" t="s">
        <v>50</v>
      </c>
      <c r="H108" s="277" t="s">
        <v>50</v>
      </c>
      <c r="I108" s="47" t="s">
        <v>50</v>
      </c>
      <c r="J108" s="46" t="s">
        <v>50</v>
      </c>
      <c r="K108" s="46" t="s">
        <v>50</v>
      </c>
      <c r="L108" s="46" t="s">
        <v>50</v>
      </c>
      <c r="M108" s="282" t="s">
        <v>50</v>
      </c>
      <c r="N108" s="281" t="s">
        <v>50</v>
      </c>
      <c r="O108" s="281" t="s">
        <v>50</v>
      </c>
      <c r="P108" s="281" t="s">
        <v>50</v>
      </c>
      <c r="Q108" s="281" t="s">
        <v>50</v>
      </c>
      <c r="R108" s="282" t="s">
        <v>50</v>
      </c>
      <c r="S108" s="281" t="s">
        <v>50</v>
      </c>
      <c r="T108" s="282" t="s">
        <v>50</v>
      </c>
      <c r="U108" s="281">
        <v>0</v>
      </c>
      <c r="V108" s="283">
        <v>0</v>
      </c>
      <c r="W108" s="281">
        <v>0</v>
      </c>
      <c r="X108" s="282">
        <v>0</v>
      </c>
      <c r="Y108" s="281">
        <v>0</v>
      </c>
      <c r="Z108" s="281">
        <v>0</v>
      </c>
      <c r="AA108" s="281">
        <v>0</v>
      </c>
      <c r="AB108" s="281">
        <v>0</v>
      </c>
      <c r="AC108" s="280">
        <v>0</v>
      </c>
      <c r="AD108" s="47">
        <v>0</v>
      </c>
      <c r="AE108" s="46">
        <v>0</v>
      </c>
      <c r="AF108" s="46">
        <v>0</v>
      </c>
      <c r="AG108" s="46">
        <v>0</v>
      </c>
      <c r="AH108" s="279" t="s">
        <v>50</v>
      </c>
      <c r="AI108" s="278" t="s">
        <v>50</v>
      </c>
      <c r="AJ108" s="277">
        <v>0</v>
      </c>
      <c r="AK108" s="276">
        <v>0</v>
      </c>
      <c r="AL108" s="176">
        <v>2</v>
      </c>
      <c r="AM108" s="109" t="s">
        <v>50</v>
      </c>
      <c r="AN108" s="108" t="s">
        <v>50</v>
      </c>
      <c r="AO108" s="109" t="s">
        <v>50</v>
      </c>
      <c r="AP108" s="108" t="s">
        <v>50</v>
      </c>
      <c r="AQ108" s="180" t="s">
        <v>50</v>
      </c>
      <c r="AR108" s="64" t="s">
        <v>8</v>
      </c>
      <c r="AS108" s="24"/>
      <c r="AU108" s="402" t="str">
        <f t="shared" si="7"/>
        <v>-</v>
      </c>
    </row>
    <row r="109" spans="1:47" ht="15.6" customHeight="1" x14ac:dyDescent="0.2">
      <c r="A109" s="61">
        <v>21.31</v>
      </c>
      <c r="B109" s="31" t="s">
        <v>4</v>
      </c>
      <c r="C109" s="48" t="s">
        <v>50</v>
      </c>
      <c r="D109" s="50" t="s">
        <v>50</v>
      </c>
      <c r="E109" s="50" t="s">
        <v>50</v>
      </c>
      <c r="F109" s="275" t="s">
        <v>50</v>
      </c>
      <c r="G109" s="50" t="s">
        <v>50</v>
      </c>
      <c r="H109" s="268" t="s">
        <v>50</v>
      </c>
      <c r="I109" s="48" t="s">
        <v>50</v>
      </c>
      <c r="J109" s="50" t="s">
        <v>50</v>
      </c>
      <c r="K109" s="50" t="s">
        <v>50</v>
      </c>
      <c r="L109" s="50" t="s">
        <v>50</v>
      </c>
      <c r="M109" s="273" t="s">
        <v>50</v>
      </c>
      <c r="N109" s="272" t="s">
        <v>50</v>
      </c>
      <c r="O109" s="272" t="s">
        <v>50</v>
      </c>
      <c r="P109" s="272" t="s">
        <v>50</v>
      </c>
      <c r="Q109" s="272" t="s">
        <v>50</v>
      </c>
      <c r="R109" s="273" t="s">
        <v>50</v>
      </c>
      <c r="S109" s="272" t="s">
        <v>50</v>
      </c>
      <c r="T109" s="273">
        <v>0</v>
      </c>
      <c r="U109" s="272">
        <v>0</v>
      </c>
      <c r="V109" s="274">
        <v>0</v>
      </c>
      <c r="W109" s="272">
        <v>0</v>
      </c>
      <c r="X109" s="273">
        <v>0</v>
      </c>
      <c r="Y109" s="272">
        <v>0</v>
      </c>
      <c r="Z109" s="272">
        <v>0</v>
      </c>
      <c r="AA109" s="272">
        <v>0</v>
      </c>
      <c r="AB109" s="272">
        <v>0</v>
      </c>
      <c r="AC109" s="271">
        <v>1</v>
      </c>
      <c r="AD109" s="48">
        <v>0</v>
      </c>
      <c r="AE109" s="50">
        <v>0</v>
      </c>
      <c r="AF109" s="50">
        <v>0</v>
      </c>
      <c r="AG109" s="50">
        <v>0</v>
      </c>
      <c r="AH109" s="270" t="s">
        <v>50</v>
      </c>
      <c r="AI109" s="269"/>
      <c r="AJ109" s="268">
        <v>1</v>
      </c>
      <c r="AK109" s="267">
        <v>0</v>
      </c>
      <c r="AL109" s="237" t="s">
        <v>50</v>
      </c>
      <c r="AM109" s="104" t="s">
        <v>50</v>
      </c>
      <c r="AN109" s="106" t="s">
        <v>50</v>
      </c>
      <c r="AO109" s="104" t="s">
        <v>50</v>
      </c>
      <c r="AP109" s="106" t="s">
        <v>50</v>
      </c>
      <c r="AQ109" s="184"/>
      <c r="AR109" s="65">
        <f>SUM(C109:AQ109)</f>
        <v>2</v>
      </c>
      <c r="AS109" s="25"/>
      <c r="AU109" s="402" t="str">
        <f t="shared" si="7"/>
        <v>-</v>
      </c>
    </row>
    <row r="110" spans="1:47" ht="15.6" customHeight="1" x14ac:dyDescent="0.2">
      <c r="A110" s="400" t="s">
        <v>60</v>
      </c>
      <c r="B110" s="29" t="s">
        <v>5</v>
      </c>
      <c r="C110" s="266" t="s">
        <v>50</v>
      </c>
      <c r="D110" s="262" t="s">
        <v>50</v>
      </c>
      <c r="E110" s="261" t="s">
        <v>50</v>
      </c>
      <c r="F110" s="260" t="s">
        <v>50</v>
      </c>
      <c r="G110" s="261" t="s">
        <v>50</v>
      </c>
      <c r="H110" s="260" t="s">
        <v>50</v>
      </c>
      <c r="I110" s="260" t="s">
        <v>50</v>
      </c>
      <c r="J110" s="262" t="s">
        <v>50</v>
      </c>
      <c r="K110" s="262" t="s">
        <v>50</v>
      </c>
      <c r="L110" s="261" t="s">
        <v>50</v>
      </c>
      <c r="M110" s="263" t="s">
        <v>50</v>
      </c>
      <c r="N110" s="265" t="s">
        <v>50</v>
      </c>
      <c r="O110" s="265" t="s">
        <v>50</v>
      </c>
      <c r="P110" s="265" t="s">
        <v>50</v>
      </c>
      <c r="Q110" s="264" t="s">
        <v>50</v>
      </c>
      <c r="R110" s="263" t="s">
        <v>50</v>
      </c>
      <c r="S110" s="264" t="s">
        <v>50</v>
      </c>
      <c r="T110" s="263">
        <f>T109</f>
        <v>0</v>
      </c>
      <c r="U110" s="264">
        <f t="shared" ref="U110:AG110" si="13">T110-U108+U109</f>
        <v>0</v>
      </c>
      <c r="V110" s="263">
        <f t="shared" si="13"/>
        <v>0</v>
      </c>
      <c r="W110" s="263">
        <f t="shared" si="13"/>
        <v>0</v>
      </c>
      <c r="X110" s="263">
        <f t="shared" si="13"/>
        <v>0</v>
      </c>
      <c r="Y110" s="265">
        <f t="shared" si="13"/>
        <v>0</v>
      </c>
      <c r="Z110" s="265">
        <f t="shared" si="13"/>
        <v>0</v>
      </c>
      <c r="AA110" s="265">
        <f t="shared" si="13"/>
        <v>0</v>
      </c>
      <c r="AB110" s="264">
        <f t="shared" si="13"/>
        <v>0</v>
      </c>
      <c r="AC110" s="263">
        <f t="shared" si="13"/>
        <v>1</v>
      </c>
      <c r="AD110" s="260">
        <f t="shared" si="13"/>
        <v>1</v>
      </c>
      <c r="AE110" s="262">
        <f t="shared" si="13"/>
        <v>1</v>
      </c>
      <c r="AF110" s="262">
        <f t="shared" si="13"/>
        <v>1</v>
      </c>
      <c r="AG110" s="261">
        <f t="shared" si="13"/>
        <v>1</v>
      </c>
      <c r="AH110" s="136" t="s">
        <v>50</v>
      </c>
      <c r="AI110" s="142" t="s">
        <v>50</v>
      </c>
      <c r="AJ110" s="260">
        <f>AG110-AJ108+AJ109</f>
        <v>2</v>
      </c>
      <c r="AK110" s="138">
        <f>AJ110-AK108+AK109</f>
        <v>2</v>
      </c>
      <c r="AL110" s="259">
        <f>AK110-AL108</f>
        <v>0</v>
      </c>
      <c r="AM110" s="132" t="s">
        <v>50</v>
      </c>
      <c r="AN110" s="133" t="s">
        <v>50</v>
      </c>
      <c r="AO110" s="132" t="s">
        <v>50</v>
      </c>
      <c r="AP110" s="121" t="s">
        <v>50</v>
      </c>
      <c r="AQ110" s="121" t="s">
        <v>50</v>
      </c>
      <c r="AR110" s="66"/>
      <c r="AS110" s="26">
        <f>MAX(C110:AQ110)</f>
        <v>2</v>
      </c>
      <c r="AU110" s="402">
        <f>IF(AK109&lt;&gt;"x",IF($B109="l. wsiad.",SUM(C109:F109,P110,Q109:V109,AJ110,AK109:AL109),"-"),IF($B109="l. wsiad.",SUM(C109:F109,P110,Q109:V109,AN110,AO109:AP109),"-"))</f>
        <v>2</v>
      </c>
    </row>
    <row r="111" spans="1:47" ht="15.6" customHeight="1" x14ac:dyDescent="0.2">
      <c r="A111" s="401"/>
      <c r="B111" s="29" t="s">
        <v>6</v>
      </c>
      <c r="C111" s="253"/>
      <c r="D111" s="70"/>
      <c r="E111" s="70"/>
      <c r="F111" s="71" t="s">
        <v>50</v>
      </c>
      <c r="G111" s="70"/>
      <c r="H111" s="254" t="s">
        <v>50</v>
      </c>
      <c r="I111" s="253"/>
      <c r="J111" s="70"/>
      <c r="K111" s="70"/>
      <c r="L111" s="252" t="s">
        <v>50</v>
      </c>
      <c r="M111" s="250"/>
      <c r="N111" s="248"/>
      <c r="O111" s="248"/>
      <c r="P111" s="248"/>
      <c r="Q111" s="251" t="s">
        <v>50</v>
      </c>
      <c r="R111" s="250"/>
      <c r="S111" s="248"/>
      <c r="T111" s="258" t="s">
        <v>50</v>
      </c>
      <c r="U111" s="248"/>
      <c r="V111" s="247">
        <v>21.34</v>
      </c>
      <c r="W111" s="244"/>
      <c r="X111" s="246"/>
      <c r="Y111" s="244"/>
      <c r="Z111" s="245">
        <v>21.37</v>
      </c>
      <c r="AA111" s="244"/>
      <c r="AB111" s="244"/>
      <c r="AC111" s="243">
        <v>21.42</v>
      </c>
      <c r="AD111" s="242"/>
      <c r="AE111" s="241"/>
      <c r="AF111" s="240">
        <v>21.47</v>
      </c>
      <c r="AG111" s="241"/>
      <c r="AH111" s="94"/>
      <c r="AI111" s="73" t="s">
        <v>50</v>
      </c>
      <c r="AJ111" s="239"/>
      <c r="AK111" s="238"/>
      <c r="AL111" s="257">
        <v>21.55</v>
      </c>
      <c r="AM111" s="113"/>
      <c r="AN111" s="112"/>
      <c r="AO111" s="113"/>
      <c r="AP111" s="112"/>
      <c r="AQ111" s="256" t="s">
        <v>50</v>
      </c>
      <c r="AR111" s="67">
        <v>0.24</v>
      </c>
      <c r="AS111" s="25"/>
      <c r="AU111" s="402" t="str">
        <f t="shared" si="7"/>
        <v>-</v>
      </c>
    </row>
    <row r="112" spans="1:47" ht="15.6" customHeight="1" x14ac:dyDescent="0.2">
      <c r="A112" s="401"/>
      <c r="B112" s="29" t="s">
        <v>7</v>
      </c>
      <c r="C112" s="255" t="s">
        <v>50</v>
      </c>
      <c r="D112" s="70"/>
      <c r="E112" s="70"/>
      <c r="F112" s="71" t="s">
        <v>50</v>
      </c>
      <c r="G112" s="70"/>
      <c r="H112" s="254" t="s">
        <v>50</v>
      </c>
      <c r="I112" s="253"/>
      <c r="J112" s="70"/>
      <c r="K112" s="70"/>
      <c r="L112" s="252" t="s">
        <v>50</v>
      </c>
      <c r="M112" s="250"/>
      <c r="N112" s="248"/>
      <c r="O112" s="248"/>
      <c r="P112" s="248"/>
      <c r="Q112" s="251" t="s">
        <v>50</v>
      </c>
      <c r="R112" s="250"/>
      <c r="S112" s="248"/>
      <c r="T112" s="249">
        <v>21.31</v>
      </c>
      <c r="U112" s="248"/>
      <c r="V112" s="247">
        <v>21.34</v>
      </c>
      <c r="W112" s="244"/>
      <c r="X112" s="246"/>
      <c r="Y112" s="244"/>
      <c r="Z112" s="245">
        <v>21.37</v>
      </c>
      <c r="AA112" s="244"/>
      <c r="AB112" s="244"/>
      <c r="AC112" s="243">
        <v>21.42</v>
      </c>
      <c r="AD112" s="242"/>
      <c r="AE112" s="241"/>
      <c r="AF112" s="240">
        <v>21.47</v>
      </c>
      <c r="AG112" s="241"/>
      <c r="AH112" s="94"/>
      <c r="AI112" s="95"/>
      <c r="AJ112" s="239"/>
      <c r="AK112" s="238"/>
      <c r="AL112" s="237" t="s">
        <v>50</v>
      </c>
      <c r="AM112" s="113"/>
      <c r="AN112" s="112"/>
      <c r="AO112" s="113"/>
      <c r="AP112" s="112"/>
      <c r="AQ112" s="236"/>
      <c r="AR112" s="66"/>
      <c r="AS112" s="27"/>
      <c r="AU112" s="402" t="str">
        <f t="shared" si="7"/>
        <v>-</v>
      </c>
    </row>
    <row r="113" spans="1:47" ht="15.6" customHeight="1" thickBot="1" x14ac:dyDescent="0.25">
      <c r="A113" s="62">
        <v>224</v>
      </c>
      <c r="B113" s="35" t="s">
        <v>9</v>
      </c>
      <c r="C113" s="235"/>
      <c r="D113" s="234"/>
      <c r="E113" s="234"/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3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4"/>
      <c r="AG113" s="234"/>
      <c r="AH113" s="234"/>
      <c r="AI113" s="234"/>
      <c r="AJ113" s="234"/>
      <c r="AK113" s="234"/>
      <c r="AL113" s="234"/>
      <c r="AM113" s="234"/>
      <c r="AN113" s="234"/>
      <c r="AO113" s="234"/>
      <c r="AP113" s="234"/>
      <c r="AQ113" s="233"/>
      <c r="AR113" s="68"/>
      <c r="AS113" s="28"/>
      <c r="AU113" s="402" t="str">
        <f t="shared" si="7"/>
        <v>-</v>
      </c>
    </row>
    <row r="114" spans="1:47" ht="15.6" customHeight="1" x14ac:dyDescent="0.2">
      <c r="A114" s="74" t="s">
        <v>43</v>
      </c>
      <c r="B114" s="79"/>
      <c r="C114" s="232"/>
      <c r="D114" s="124">
        <f>SUMIF($B$6:$B113,"l. wys.",D$6:D113)</f>
        <v>0</v>
      </c>
      <c r="E114" s="124">
        <f>SUMIF($B$6:$B113,"l. wys.",E$6:E113)</f>
        <v>0</v>
      </c>
      <c r="F114" s="225">
        <f>SUMIF($B$6:$B113,"l. wys.",F$6:F113)</f>
        <v>0</v>
      </c>
      <c r="G114" s="168">
        <f>SUMIF($B$6:$B113,"l. wys.",G$6:G113)</f>
        <v>0</v>
      </c>
      <c r="H114" s="231">
        <f>SUMIF($B$6:$B113,"l. wys.",H$6:H113)</f>
        <v>4</v>
      </c>
      <c r="I114" s="225">
        <f>SUMIF($B$6:$B113,"l. wys.",I$6:I113)</f>
        <v>0</v>
      </c>
      <c r="J114" s="124">
        <f>SUMIF($B$6:$B113,"l. wys.",J$6:J113)</f>
        <v>3</v>
      </c>
      <c r="K114" s="124">
        <f>SUMIF($B$6:$B113,"l. wys.",K$6:K113)</f>
        <v>10</v>
      </c>
      <c r="L114" s="168">
        <f>SUMIF($B$6:$B113,"l. wys.",L$6:L113)</f>
        <v>1</v>
      </c>
      <c r="M114" s="226">
        <f>SUMIF($B$6:$B113,"l. wys.",M$6:M113)</f>
        <v>0</v>
      </c>
      <c r="N114" s="228">
        <f>SUMIF($B$6:$B113,"l. wys.",N$6:N113)</f>
        <v>0</v>
      </c>
      <c r="O114" s="228">
        <f>SUMIF($B$6:$B113,"l. wys.",O$6:O113)</f>
        <v>0</v>
      </c>
      <c r="P114" s="228">
        <f>SUMIF($B$6:$B113,"l. wys.",P$6:P113)</f>
        <v>0</v>
      </c>
      <c r="Q114" s="228">
        <f>SUMIF($B$6:$B113,"l. wys.",Q$6:Q113)</f>
        <v>0</v>
      </c>
      <c r="R114" s="229">
        <f>SUMIF($B$6:$B113,"l. wys.",R$6:R113)</f>
        <v>0</v>
      </c>
      <c r="S114" s="227">
        <f>SUMIF($B$6:$B113,"l. wys.",S$6:S113)</f>
        <v>0</v>
      </c>
      <c r="T114" s="226">
        <f>SUMIF($B$6:$B113,"l. wys.",T$6:T113)</f>
        <v>0</v>
      </c>
      <c r="U114" s="228">
        <f>SUMIF($B$6:$B113,"l. wys.",U$6:U113)</f>
        <v>0</v>
      </c>
      <c r="V114" s="230">
        <f>SUMIF($B$6:$B113,"l. wys.",V$6:V113)</f>
        <v>2</v>
      </c>
      <c r="W114" s="226">
        <f>SUMIF($B$6:$B113,"l. wys.",W$6:W113)</f>
        <v>1</v>
      </c>
      <c r="X114" s="229">
        <f>SUMIF($B$6:$B113,"l. wys.",X$6:X113)</f>
        <v>2</v>
      </c>
      <c r="Y114" s="228">
        <f>SUMIF($B$6:$B113,"l. wys.",Y$6:Y113)</f>
        <v>0</v>
      </c>
      <c r="Z114" s="228">
        <f>SUMIF($B$6:$B113,"l. wys.",Z$6:Z113)</f>
        <v>0</v>
      </c>
      <c r="AA114" s="228">
        <f>SUMIF($B$6:$B113,"l. wys.",AA$6:AA113)</f>
        <v>0</v>
      </c>
      <c r="AB114" s="227">
        <f>SUMIF($B$6:$B113,"l. wys.",AB$6:AB113)</f>
        <v>0</v>
      </c>
      <c r="AC114" s="226">
        <f>SUMIF($B$6:$B113,"l. wys.",AC$6:AC113)</f>
        <v>3</v>
      </c>
      <c r="AD114" s="225">
        <f>SUMIF($B$6:$B113,"l. wys.",AD$6:AD113)</f>
        <v>17</v>
      </c>
      <c r="AE114" s="124">
        <f>SUMIF($B$6:$B113,"l. wys.",AE$6:AE113)</f>
        <v>19</v>
      </c>
      <c r="AF114" s="124">
        <f>SUMIF($B$6:$B113,"l. wys.",AF$6:AF113)</f>
        <v>11</v>
      </c>
      <c r="AG114" s="168">
        <f>SUMIF($B$6:$B113,"l. wys.",AG$6:AG113)</f>
        <v>6</v>
      </c>
      <c r="AH114" s="224">
        <f>SUMIF($B$6:$B113,"l. wys.",AH$6:AH113)</f>
        <v>9</v>
      </c>
      <c r="AI114" s="101">
        <f>SUMIF($B$6:$B113,"l. wys.",AI$6:AI113)</f>
        <v>29</v>
      </c>
      <c r="AJ114" s="223">
        <f>SUMIF($B$6:$B113,"l. wys.",AJ$6:AJ113)</f>
        <v>32</v>
      </c>
      <c r="AK114" s="222">
        <f>SUMIF($B$6:$B113,"l. wys.",AK$6:AK113)</f>
        <v>16</v>
      </c>
      <c r="AL114" s="81">
        <f>SUMIF($B$6:$B113,"l. wys.",AL$6:AL113)</f>
        <v>27</v>
      </c>
      <c r="AM114" s="221">
        <f>SUMIF($B$6:$B113,"l. wys.",AM$6:AM113)</f>
        <v>2</v>
      </c>
      <c r="AN114" s="83">
        <f>SUMIF($B$6:$B113,"l. wys.",AN$6:AN113)</f>
        <v>0</v>
      </c>
      <c r="AO114" s="221">
        <f>SUMIF($B$6:$B113,"l. wys.",AO$6:AO113)</f>
        <v>1</v>
      </c>
      <c r="AP114" s="116">
        <f>SUMIF($B$6:$B113,"l. wys.",AP$6:AP113)</f>
        <v>1</v>
      </c>
      <c r="AQ114" s="83">
        <f>SUMIF($B$6:$B113,"l. wys.",AQ$6:AQ113)</f>
        <v>10</v>
      </c>
      <c r="AR114" s="84" t="str">
        <f>"Σ: "&amp;SUM(C114:AQ114)</f>
        <v>Σ: 206</v>
      </c>
      <c r="AU114" s="402" t="str">
        <f t="shared" si="7"/>
        <v>-</v>
      </c>
    </row>
    <row r="115" spans="1:47" ht="15.6" customHeight="1" thickBot="1" x14ac:dyDescent="0.25">
      <c r="A115" s="85" t="s">
        <v>44</v>
      </c>
      <c r="B115" s="86"/>
      <c r="C115" s="169">
        <f>SUMIF($B$6:$B113,"l. wsiad.",C$6:C113)</f>
        <v>10</v>
      </c>
      <c r="D115" s="127">
        <f>SUMIF($B$6:$B113,"l. wsiad.",D$6:D113)</f>
        <v>1</v>
      </c>
      <c r="E115" s="127">
        <f>SUMIF($B$6:$B113,"l. wsiad.",E$6:E113)</f>
        <v>0</v>
      </c>
      <c r="F115" s="214">
        <f>SUMIF($B$6:$B113,"l. wsiad.",F$6:F113)</f>
        <v>14</v>
      </c>
      <c r="G115" s="170">
        <f>SUMIF($B$6:$B113,"l. wsiad.",G$6:G113)</f>
        <v>0</v>
      </c>
      <c r="H115" s="220">
        <f>SUMIF($B$6:$B113,"l. wsiad.",H$6:H113)</f>
        <v>2</v>
      </c>
      <c r="I115" s="214">
        <f>SUMIF($B$6:$B113,"l. wsiad.",I$6:I113)</f>
        <v>1</v>
      </c>
      <c r="J115" s="127">
        <f>SUMIF($B$6:$B113,"l. wsiad.",J$6:J113)</f>
        <v>9</v>
      </c>
      <c r="K115" s="127">
        <f>SUMIF($B$6:$B113,"l. wsiad.",K$6:K113)</f>
        <v>1</v>
      </c>
      <c r="L115" s="170">
        <f>SUMIF($B$6:$B113,"l. wsiad.",L$6:L113)</f>
        <v>2</v>
      </c>
      <c r="M115" s="215">
        <f>SUMIF($B$6:$B113,"l. wsiad.",M$6:M113)</f>
        <v>0</v>
      </c>
      <c r="N115" s="217">
        <f>SUMIF($B$6:$B113,"l. wsiad.",N$6:N113)</f>
        <v>0</v>
      </c>
      <c r="O115" s="217">
        <f>SUMIF($B$6:$B113,"l. wsiad.",O$6:O113)</f>
        <v>3</v>
      </c>
      <c r="P115" s="217">
        <f>SUMIF($B$6:$B113,"l. wsiad.",P$6:P113)</f>
        <v>1</v>
      </c>
      <c r="Q115" s="217">
        <f>SUMIF($B$6:$B113,"l. wsiad.",Q$6:Q113)</f>
        <v>2</v>
      </c>
      <c r="R115" s="218">
        <f>SUMIF($B$6:$B113,"l. wsiad.",R$6:R113)</f>
        <v>0</v>
      </c>
      <c r="S115" s="216">
        <f>SUMIF($B$6:$B113,"l. wsiad.",S$6:S113)</f>
        <v>0</v>
      </c>
      <c r="T115" s="215">
        <f>SUMIF($B$6:$B113,"l. wsiad.",T$6:T113)</f>
        <v>4</v>
      </c>
      <c r="U115" s="217">
        <f>SUMIF($B$6:$B113,"l. wsiad.",U$6:U113)</f>
        <v>1</v>
      </c>
      <c r="V115" s="219">
        <f>SUMIF($B$6:$B113,"l. wsiad.",V$6:V113)</f>
        <v>4</v>
      </c>
      <c r="W115" s="215">
        <f>SUMIF($B$6:$B113,"l. wsiad.",W$6:W113)</f>
        <v>14</v>
      </c>
      <c r="X115" s="218">
        <f>SUMIF($B$6:$B113,"l. wsiad.",X$6:X113)</f>
        <v>2</v>
      </c>
      <c r="Y115" s="217">
        <f>SUMIF($B$6:$B113,"l. wsiad.",Y$6:Y113)</f>
        <v>0</v>
      </c>
      <c r="Z115" s="217">
        <f>SUMIF($B$6:$B113,"l. wsiad.",Z$6:Z113)</f>
        <v>0</v>
      </c>
      <c r="AA115" s="217">
        <f>SUMIF($B$6:$B113,"l. wsiad.",AA$6:AA113)</f>
        <v>4</v>
      </c>
      <c r="AB115" s="216">
        <f>SUMIF($B$6:$B113,"l. wsiad.",AB$6:AB113)</f>
        <v>4</v>
      </c>
      <c r="AC115" s="215">
        <f>SUMIF($B$6:$B113,"l. wsiad.",AC$6:AC113)</f>
        <v>30</v>
      </c>
      <c r="AD115" s="214">
        <f>SUMIF($B$6:$B113,"l. wsiad.",AD$6:AD113)</f>
        <v>28</v>
      </c>
      <c r="AE115" s="127">
        <f>SUMIF($B$6:$B113,"l. wsiad.",AE$6:AE113)</f>
        <v>48</v>
      </c>
      <c r="AF115" s="127">
        <f>SUMIF($B$6:$B113,"l. wsiad.",AF$6:AF113)</f>
        <v>12</v>
      </c>
      <c r="AG115" s="170">
        <f>SUMIF($B$6:$B113,"l. wsiad.",AG$6:AG113)</f>
        <v>1</v>
      </c>
      <c r="AH115" s="213">
        <f>SUMIF($B$6:$B113,"l. wsiad.",AH$6:AH113)</f>
        <v>0</v>
      </c>
      <c r="AI115" s="212"/>
      <c r="AJ115" s="211">
        <f>SUMIF($B$6:$B113,"l. wsiad.",AJ$6:AJ113)</f>
        <v>8</v>
      </c>
      <c r="AK115" s="210">
        <f>SUMIF($B$6:$B113,"l. wsiad.",AK$6:AK113)</f>
        <v>0</v>
      </c>
      <c r="AL115" s="209">
        <f>SUMIF($B$6:$B113,"l. wsiad.",AL$6:AL113)</f>
        <v>0</v>
      </c>
      <c r="AM115" s="208">
        <f>SUMIF($B$6:$B113,"l. wsiad.",AM$6:AM113)</f>
        <v>0</v>
      </c>
      <c r="AN115" s="119">
        <f>SUMIF($B$6:$B113,"l. wsiad.",AN$6:AN113)</f>
        <v>0</v>
      </c>
      <c r="AO115" s="208">
        <f>SUMIF($B$6:$B113,"l. wsiad.",AO$6:AO113)</f>
        <v>0</v>
      </c>
      <c r="AP115" s="117">
        <f>SUMIF($B$6:$B113,"l. wsiad.",AP$6:AP113)</f>
        <v>0</v>
      </c>
      <c r="AQ115" s="207"/>
      <c r="AR115" s="91" t="str">
        <f>"Σ: "&amp;SUM(C115:AQ115)</f>
        <v>Σ: 206</v>
      </c>
      <c r="AU115" s="402" t="str">
        <f t="shared" si="7"/>
        <v>-</v>
      </c>
    </row>
    <row r="116" spans="1:47" x14ac:dyDescent="0.2">
      <c r="C116" s="206">
        <v>108</v>
      </c>
      <c r="D116" s="206">
        <v>2</v>
      </c>
      <c r="E116" s="206">
        <v>300</v>
      </c>
      <c r="F116" s="206">
        <v>4</v>
      </c>
      <c r="G116" s="206">
        <v>5</v>
      </c>
      <c r="H116" s="206">
        <v>6</v>
      </c>
      <c r="I116" s="206">
        <v>7</v>
      </c>
      <c r="J116" s="206">
        <v>8</v>
      </c>
      <c r="K116" s="206">
        <v>9</v>
      </c>
      <c r="L116" s="206">
        <v>10</v>
      </c>
      <c r="M116" s="206">
        <v>470</v>
      </c>
      <c r="N116" s="206">
        <v>45</v>
      </c>
      <c r="O116" s="206">
        <v>46</v>
      </c>
      <c r="P116" s="206">
        <v>320</v>
      </c>
      <c r="Q116" s="206">
        <v>105</v>
      </c>
      <c r="R116" s="206">
        <v>310</v>
      </c>
      <c r="S116" s="206" t="s">
        <v>58</v>
      </c>
      <c r="T116" s="206">
        <v>106</v>
      </c>
      <c r="U116" s="206">
        <v>30</v>
      </c>
      <c r="V116" s="206">
        <v>105</v>
      </c>
      <c r="W116" s="206">
        <v>32</v>
      </c>
      <c r="X116" s="206">
        <v>44</v>
      </c>
      <c r="Y116" s="206">
        <v>450</v>
      </c>
      <c r="Z116" s="206">
        <v>112</v>
      </c>
      <c r="AA116" s="206">
        <v>45</v>
      </c>
      <c r="AB116" s="206">
        <v>46</v>
      </c>
      <c r="AC116" s="206">
        <v>330</v>
      </c>
      <c r="AD116" s="206">
        <v>11</v>
      </c>
      <c r="AE116" s="206">
        <v>12</v>
      </c>
      <c r="AF116" s="206">
        <v>13</v>
      </c>
      <c r="AG116" s="206">
        <v>14</v>
      </c>
      <c r="AH116" s="206" t="s">
        <v>56</v>
      </c>
      <c r="AI116" s="206">
        <v>102</v>
      </c>
      <c r="AJ116" s="206">
        <v>16</v>
      </c>
      <c r="AK116" s="206">
        <v>17</v>
      </c>
      <c r="AL116" s="206">
        <v>101</v>
      </c>
      <c r="AM116" s="206">
        <v>39</v>
      </c>
      <c r="AN116" s="206">
        <v>40</v>
      </c>
      <c r="AO116" s="206">
        <v>41</v>
      </c>
      <c r="AP116" s="206">
        <v>43</v>
      </c>
      <c r="AQ116" s="206">
        <v>100</v>
      </c>
      <c r="AU116" s="404">
        <f>SUM(AU8:AU115)</f>
        <v>99</v>
      </c>
    </row>
  </sheetData>
  <mergeCells count="18">
    <mergeCell ref="A38:A40"/>
    <mergeCell ref="A8:A10"/>
    <mergeCell ref="A14:A16"/>
    <mergeCell ref="A20:A22"/>
    <mergeCell ref="A26:A28"/>
    <mergeCell ref="A32:A34"/>
    <mergeCell ref="A98:A100"/>
    <mergeCell ref="A104:A106"/>
    <mergeCell ref="A110:A112"/>
    <mergeCell ref="A44:A46"/>
    <mergeCell ref="A50:A52"/>
    <mergeCell ref="A56:A58"/>
    <mergeCell ref="A62:A64"/>
    <mergeCell ref="A68:A70"/>
    <mergeCell ref="A74:A76"/>
    <mergeCell ref="A80:A82"/>
    <mergeCell ref="A86:A88"/>
    <mergeCell ref="A92:A94"/>
  </mergeCells>
  <conditionalFormatting sqref="C8:AQ8">
    <cfRule type="cellIs" dxfId="49" priority="50" operator="equal">
      <formula>$AS8</formula>
    </cfRule>
  </conditionalFormatting>
  <conditionalFormatting sqref="I14:AJ14 AM14:AQ14">
    <cfRule type="cellIs" dxfId="48" priority="49" operator="equal">
      <formula>$AS14</formula>
    </cfRule>
  </conditionalFormatting>
  <conditionalFormatting sqref="C20:AG20">
    <cfRule type="cellIs" dxfId="47" priority="48" operator="equal">
      <formula>$AS20</formula>
    </cfRule>
  </conditionalFormatting>
  <conditionalFormatting sqref="AE26:AQ26">
    <cfRule type="cellIs" dxfId="46" priority="47" operator="equal">
      <formula>$AS26</formula>
    </cfRule>
  </conditionalFormatting>
  <conditionalFormatting sqref="U32:AI32">
    <cfRule type="cellIs" dxfId="45" priority="46" operator="equal">
      <formula>$AS32</formula>
    </cfRule>
  </conditionalFormatting>
  <conditionalFormatting sqref="W38:AG38">
    <cfRule type="cellIs" dxfId="44" priority="45" operator="equal">
      <formula>$AS38</formula>
    </cfRule>
  </conditionalFormatting>
  <conditionalFormatting sqref="C44:L44 AE44:AI44">
    <cfRule type="cellIs" dxfId="43" priority="44" operator="equal">
      <formula>$AS44</formula>
    </cfRule>
  </conditionalFormatting>
  <conditionalFormatting sqref="G50:AG50">
    <cfRule type="cellIs" dxfId="42" priority="43" operator="equal">
      <formula>$AS50</formula>
    </cfRule>
  </conditionalFormatting>
  <conditionalFormatting sqref="U56:AI56">
    <cfRule type="cellIs" dxfId="41" priority="42" operator="equal">
      <formula>$AS56</formula>
    </cfRule>
  </conditionalFormatting>
  <conditionalFormatting sqref="I62:L62 AE62:AG62">
    <cfRule type="cellIs" dxfId="40" priority="41" operator="equal">
      <formula>$AS62</formula>
    </cfRule>
  </conditionalFormatting>
  <conditionalFormatting sqref="C68:AG68">
    <cfRule type="cellIs" dxfId="39" priority="40" operator="equal">
      <formula>$AS68</formula>
    </cfRule>
  </conditionalFormatting>
  <conditionalFormatting sqref="W74:AI74">
    <cfRule type="cellIs" dxfId="38" priority="39" operator="equal">
      <formula>$AS74</formula>
    </cfRule>
  </conditionalFormatting>
  <conditionalFormatting sqref="W80:AG80">
    <cfRule type="cellIs" dxfId="37" priority="38" operator="equal">
      <formula>$AS80</formula>
    </cfRule>
  </conditionalFormatting>
  <conditionalFormatting sqref="U86:AG86">
    <cfRule type="cellIs" dxfId="36" priority="37" operator="equal">
      <formula>$AS86</formula>
    </cfRule>
  </conditionalFormatting>
  <conditionalFormatting sqref="C92:AG92">
    <cfRule type="cellIs" dxfId="35" priority="36" operator="equal">
      <formula>$AS92</formula>
    </cfRule>
  </conditionalFormatting>
  <conditionalFormatting sqref="W98:AI98">
    <cfRule type="cellIs" dxfId="34" priority="35" operator="equal">
      <formula>$AS98</formula>
    </cfRule>
  </conditionalFormatting>
  <conditionalFormatting sqref="U104:AI104">
    <cfRule type="cellIs" dxfId="33" priority="34" operator="equal">
      <formula>$AS104</formula>
    </cfRule>
  </conditionalFormatting>
  <conditionalFormatting sqref="U110:AG110">
    <cfRule type="cellIs" dxfId="32" priority="33" operator="equal">
      <formula>$AS110</formula>
    </cfRule>
  </conditionalFormatting>
  <conditionalFormatting sqref="AH20:AQ20">
    <cfRule type="cellIs" dxfId="31" priority="32" operator="equal">
      <formula>$AS20</formula>
    </cfRule>
  </conditionalFormatting>
  <conditionalFormatting sqref="AH50:AQ50">
    <cfRule type="cellIs" dxfId="30" priority="31" operator="equal">
      <formula>$AS50</formula>
    </cfRule>
  </conditionalFormatting>
  <conditionalFormatting sqref="AH62:AQ62">
    <cfRule type="cellIs" dxfId="29" priority="30" operator="equal">
      <formula>$AS62</formula>
    </cfRule>
  </conditionalFormatting>
  <conditionalFormatting sqref="AH80:AQ80">
    <cfRule type="cellIs" dxfId="28" priority="29" operator="equal">
      <formula>$AS80</formula>
    </cfRule>
  </conditionalFormatting>
  <conditionalFormatting sqref="AH86:AQ86">
    <cfRule type="cellIs" dxfId="27" priority="28" operator="equal">
      <formula>$AS86</formula>
    </cfRule>
  </conditionalFormatting>
  <conditionalFormatting sqref="AH110:AQ110">
    <cfRule type="cellIs" dxfId="26" priority="27" operator="equal">
      <formula>$AS110</formula>
    </cfRule>
  </conditionalFormatting>
  <conditionalFormatting sqref="AH38:AQ38">
    <cfRule type="cellIs" dxfId="25" priority="26" operator="equal">
      <formula>$AS38</formula>
    </cfRule>
  </conditionalFormatting>
  <conditionalFormatting sqref="AH68:AQ68">
    <cfRule type="cellIs" dxfId="24" priority="25" operator="equal">
      <formula>$AS68</formula>
    </cfRule>
  </conditionalFormatting>
  <conditionalFormatting sqref="AH92:AQ92">
    <cfRule type="cellIs" dxfId="23" priority="24" operator="equal">
      <formula>$AS92</formula>
    </cfRule>
  </conditionalFormatting>
  <conditionalFormatting sqref="AJ32:AQ32">
    <cfRule type="cellIs" dxfId="22" priority="23" operator="equal">
      <formula>$AS32</formula>
    </cfRule>
  </conditionalFormatting>
  <conditionalFormatting sqref="AJ44:AQ44">
    <cfRule type="cellIs" dxfId="21" priority="22" operator="equal">
      <formula>$AS44</formula>
    </cfRule>
  </conditionalFormatting>
  <conditionalFormatting sqref="AJ56:AQ56">
    <cfRule type="cellIs" dxfId="20" priority="21" operator="equal">
      <formula>$AS56</formula>
    </cfRule>
  </conditionalFormatting>
  <conditionalFormatting sqref="AJ74:AQ74">
    <cfRule type="cellIs" dxfId="19" priority="20" operator="equal">
      <formula>$AS74</formula>
    </cfRule>
  </conditionalFormatting>
  <conditionalFormatting sqref="AJ98:AQ98">
    <cfRule type="cellIs" dxfId="18" priority="19" operator="equal">
      <formula>$AS98</formula>
    </cfRule>
  </conditionalFormatting>
  <conditionalFormatting sqref="AJ104:AQ104">
    <cfRule type="cellIs" dxfId="17" priority="18" operator="equal">
      <formula>$AS104</formula>
    </cfRule>
  </conditionalFormatting>
  <conditionalFormatting sqref="C14:H14">
    <cfRule type="cellIs" dxfId="16" priority="17" operator="equal">
      <formula>$AS14</formula>
    </cfRule>
  </conditionalFormatting>
  <conditionalFormatting sqref="C62:H62">
    <cfRule type="cellIs" dxfId="15" priority="16" operator="equal">
      <formula>$AS62</formula>
    </cfRule>
  </conditionalFormatting>
  <conditionalFormatting sqref="C38:V38">
    <cfRule type="cellIs" dxfId="14" priority="15" operator="equal">
      <formula>$AS38</formula>
    </cfRule>
  </conditionalFormatting>
  <conditionalFormatting sqref="C74:V74">
    <cfRule type="cellIs" dxfId="13" priority="14" operator="equal">
      <formula>$AS74</formula>
    </cfRule>
  </conditionalFormatting>
  <conditionalFormatting sqref="C80:V80">
    <cfRule type="cellIs" dxfId="12" priority="13" operator="equal">
      <formula>$AS80</formula>
    </cfRule>
  </conditionalFormatting>
  <conditionalFormatting sqref="C98:V98">
    <cfRule type="cellIs" dxfId="11" priority="12" operator="equal">
      <formula>$AS98</formula>
    </cfRule>
  </conditionalFormatting>
  <conditionalFormatting sqref="C32:T32">
    <cfRule type="cellIs" dxfId="10" priority="11" operator="equal">
      <formula>$AS32</formula>
    </cfRule>
  </conditionalFormatting>
  <conditionalFormatting sqref="C26:L26">
    <cfRule type="cellIs" dxfId="9" priority="10" operator="equal">
      <formula>$AS26</formula>
    </cfRule>
  </conditionalFormatting>
  <conditionalFormatting sqref="C50:F50">
    <cfRule type="cellIs" dxfId="8" priority="9" operator="equal">
      <formula>$AS50</formula>
    </cfRule>
  </conditionalFormatting>
  <conditionalFormatting sqref="C56:T56">
    <cfRule type="cellIs" dxfId="7" priority="8" operator="equal">
      <formula>$AS56</formula>
    </cfRule>
  </conditionalFormatting>
  <conditionalFormatting sqref="C86:T86">
    <cfRule type="cellIs" dxfId="6" priority="7" operator="equal">
      <formula>$AS86</formula>
    </cfRule>
  </conditionalFormatting>
  <conditionalFormatting sqref="C104:T104">
    <cfRule type="cellIs" dxfId="5" priority="6" operator="equal">
      <formula>$AS104</formula>
    </cfRule>
  </conditionalFormatting>
  <conditionalFormatting sqref="C110:T110">
    <cfRule type="cellIs" dxfId="4" priority="5" operator="equal">
      <formula>$AS110</formula>
    </cfRule>
  </conditionalFormatting>
  <conditionalFormatting sqref="AK14:AL14">
    <cfRule type="cellIs" dxfId="3" priority="4" operator="equal">
      <formula>$AS14</formula>
    </cfRule>
  </conditionalFormatting>
  <conditionalFormatting sqref="M26:AD26">
    <cfRule type="cellIs" dxfId="2" priority="3" operator="equal">
      <formula>$AS26</formula>
    </cfRule>
  </conditionalFormatting>
  <conditionalFormatting sqref="M44:AD44">
    <cfRule type="cellIs" dxfId="1" priority="2" operator="equal">
      <formula>$AS44</formula>
    </cfRule>
  </conditionalFormatting>
  <conditionalFormatting sqref="M62:AD62">
    <cfRule type="cellIs" dxfId="0" priority="1" operator="equal">
      <formula>$AS62</formula>
    </cfRule>
  </conditionalFormatting>
  <printOptions horizontalCentered="1"/>
  <pageMargins left="0.31496062992125984" right="0.31496062992125984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12</vt:i4>
      </vt:variant>
    </vt:vector>
  </HeadingPairs>
  <TitlesOfParts>
    <vt:vector size="18" baseType="lpstr">
      <vt:lpstr>P Mor&gt;I</vt:lpstr>
      <vt:lpstr>P I&gt;Mor</vt:lpstr>
      <vt:lpstr>S Mor&gt;I</vt:lpstr>
      <vt:lpstr>S I&gt;Mor</vt:lpstr>
      <vt:lpstr>N Mor&gt;I</vt:lpstr>
      <vt:lpstr>N I&gt;Mor</vt:lpstr>
      <vt:lpstr>'N I&gt;Mor'!Obszar_wydruku</vt:lpstr>
      <vt:lpstr>'N Mor&gt;I'!Obszar_wydruku</vt:lpstr>
      <vt:lpstr>'P I&gt;Mor'!Obszar_wydruku</vt:lpstr>
      <vt:lpstr>'P Mor&gt;I'!Obszar_wydruku</vt:lpstr>
      <vt:lpstr>'S I&gt;Mor'!Obszar_wydruku</vt:lpstr>
      <vt:lpstr>'S Mor&gt;I'!Obszar_wydruku</vt:lpstr>
      <vt:lpstr>'N I&gt;Mor'!Tytuły_wydruku</vt:lpstr>
      <vt:lpstr>'N Mor&gt;I'!Tytuły_wydruku</vt:lpstr>
      <vt:lpstr>'P I&gt;Mor'!Tytuły_wydruku</vt:lpstr>
      <vt:lpstr>'P Mor&gt;I'!Tytuły_wydruku</vt:lpstr>
      <vt:lpstr>'S I&gt;Mor'!Tytuły_wydruku</vt:lpstr>
      <vt:lpstr>'S Mor&gt;I'!Tytuły_wydruku</vt:lpstr>
    </vt:vector>
  </TitlesOfParts>
  <Company>Organizacja Przewozów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Gromadzki</dc:creator>
  <cp:lastModifiedBy>mc</cp:lastModifiedBy>
  <cp:lastPrinted>2016-11-27T11:01:55Z</cp:lastPrinted>
  <dcterms:created xsi:type="dcterms:W3CDTF">2002-10-09T15:00:26Z</dcterms:created>
  <dcterms:modified xsi:type="dcterms:W3CDTF">2016-12-05T19:53:15Z</dcterms:modified>
</cp:coreProperties>
</file>